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2 Cuenta Publica\ASEJ2022V3 Jun-Dic 22\Plantillas\"/>
    </mc:Choice>
  </mc:AlternateContent>
  <xr:revisionPtr revIDLastSave="0" documentId="13_ncr:1_{45B12545-6328-4A69-BC62-2357413F0AF8}" xr6:coauthVersionLast="47" xr6:coauthVersionMax="47" xr10:uidLastSave="{00000000-0000-0000-0000-000000000000}"/>
  <workbookProtection workbookAlgorithmName="SHA-512" workbookHashValue="Urde0amo2F/u39HeL4v+n4Pa6jaG0t1DtBg1uMYMqTkWw4IkzyzSOc67xdj8b2jIMBo0Ge9cSZXUuN6+BgdlfQ==" workbookSaltValue="VBj/4W/NVX8F1WCPS0HDNg==" workbookSpinCount="100000" lockStructure="1"/>
  <bookViews>
    <workbookView xWindow="10215" yWindow="0" windowWidth="10275" windowHeight="10920" xr2:uid="{00000000-000D-0000-FFFF-FFFF00000000}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BN80" i="1" s="1"/>
  <c r="AF105" i="1"/>
  <c r="AG46" i="1"/>
  <c r="BN86" i="1"/>
  <c r="BN104" i="1" s="1"/>
  <c r="BM80" i="1" l="1"/>
  <c r="AF106" i="1"/>
  <c r="AG106" i="1"/>
  <c r="BM106" i="1"/>
  <c r="BN106" i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<sst xmlns="http://schemas.openxmlformats.org/spreadsheetml/2006/main" count="394" uniqueCount="393">
  <si>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</si>
  <si>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</si>
  <si>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</si>
  <si>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</si>
  <si>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</si>
  <si>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</si>
  <si>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</si>
  <si>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</si>
  <si>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</si>
  <si>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</si>
  <si>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</si>
  <si>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</si>
  <si>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</si>
  <si>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</si>
  <si>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</si>
  <si>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</si>
  <si>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</si>
  <si>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</si>
  <si>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</si>
  <si>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</si>
  <si>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</si>
  <si>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</si>
  <si>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</si>
  <si>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</si>
  <si>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</si>
  <si>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</si>
  <si>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</si>
  <si>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</si>
  <si>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</si>
  <si>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</si>
  <si>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</si>
  <si>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</si>
  <si>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</si>
  <si>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</si>
  <si>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</si>
  <si>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</si>
  <si>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</si>
  <si>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</si>
  <si>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</si>
  <si>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</si>
  <si>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</si>
  <si>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</si>
  <si>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</si>
  <si>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</si>
  <si>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</si>
  <si>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</si>
  <si>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</si>
  <si>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</si>
  <si>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</si>
  <si>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</si>
  <si>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</si>
  <si>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</si>
  <si>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</si>
  <si>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</si>
  <si>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</si>
  <si>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</si>
  <si>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</si>
  <si>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</si>
  <si>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</si>
  <si>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</si>
  <si>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</si>
  <si>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</si>
  <si>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</si>
  <si>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</si>
  <si>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</si>
  <si>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</si>
  <si>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</si>
  <si>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</si>
  <si>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</si>
  <si>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</si>
  <si>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</si>
  <si>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</si>
  <si>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</si>
  <si>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</si>
  <si>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</si>
  <si>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</si>
  <si>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</si>
  <si>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</si>
  <si>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</si>
  <si>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</si>
  <si>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</si>
  <si>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</si>
  <si>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</si>
  <si>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</si>
  <si>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</si>
  <si>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</si>
  <si>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</si>
  <si>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</si>
  <si>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</si>
  <si>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</si>
  <si>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</si>
  <si>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</si>
  <si>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</si>
  <si>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</si>
  <si>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</si>
  <si>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</si>
  <si>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</si>
  <si>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</si>
  <si>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</si>
  <si>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</si>
  <si>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</si>
  <si>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</si>
  <si>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</si>
  <si>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</si>
  <si>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</si>
  <si>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</si>
  <si>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</si>
  <si>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</si>
  <si>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</si>
  <si>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</si>
  <si>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</si>
  <si>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</si>
  <si>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</si>
  <si>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</si>
  <si>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</si>
  <si>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</si>
  <si>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</si>
  <si>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</si>
  <si>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</si>
  <si>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</si>
  <si>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</si>
  <si>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</si>
  <si>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</si>
  <si>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</si>
  <si>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</si>
  <si>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</si>
  <si>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</si>
  <si>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</si>
  <si>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</si>
  <si>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</si>
  <si>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</si>
  <si>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</si>
  <si>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</si>
  <si>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</si>
  <si>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</si>
  <si>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</si>
  <si>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</si>
  <si>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</si>
  <si>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</si>
  <si>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</si>
  <si>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</si>
  <si>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</si>
  <si>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</si>
  <si>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</si>
  <si>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</si>
  <si>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</si>
  <si>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</si>
  <si>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</si>
  <si>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</si>
  <si>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</si>
  <si>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</si>
  <si>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</si>
  <si>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</si>
  <si>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</si>
  <si>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</si>
  <si>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</si>
  <si>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</si>
  <si>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</si>
  <si>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</si>
  <si>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</si>
  <si>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</si>
  <si>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</si>
  <si>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</si>
  <si>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</si>
  <si>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</si>
  <si>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</si>
  <si>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</si>
  <si>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</si>
  <si>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</si>
  <si>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</si>
  <si>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</si>
  <si>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</si>
  <si>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</si>
  <si>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</si>
  <si>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</si>
  <si>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</si>
  <si>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</si>
  <si>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</si>
  <si>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</si>
  <si>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</si>
  <si>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</si>
  <si>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</si>
  <si>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</si>
  <si>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</si>
  <si>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</si>
  <si>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</si>
  <si>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</si>
  <si>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</si>
  <si>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</si>
  <si>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</si>
  <si>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</si>
  <si>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</si>
  <si>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</si>
  <si>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</si>
  <si>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</si>
  <si>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</si>
  <si>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</si>
  <si>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</si>
  <si>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</si>
  <si>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</si>
  <si>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</si>
  <si>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</si>
  <si>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</si>
  <si>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</si>
  <si>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</si>
  <si>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</si>
  <si>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</si>
  <si>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</si>
  <si>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</si>
  <si>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</si>
  <si>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</si>
  <si>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</si>
  <si>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</si>
  <si>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</si>
  <si>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</si>
  <si>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</si>
  <si>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</si>
  <si>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</si>
  <si>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</si>
  <si>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</si>
  <si>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</si>
  <si>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</si>
  <si>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</si>
  <si>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</si>
  <si>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</si>
  <si>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</si>
  <si>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</si>
  <si>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</si>
  <si>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</si>
  <si>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</si>
  <si>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</si>
  <si>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</si>
  <si>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</si>
  <si>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</si>
  <si>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</si>
  <si>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</si>
  <si>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</si>
  <si>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</si>
  <si>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</si>
  <si>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</si>
  <si>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</si>
  <si>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</si>
  <si>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</si>
  <si>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</si>
  <si>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</si>
  <si>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</si>
  <si>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</si>
  <si>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</si>
  <si>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</si>
  <si>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</si>
  <si>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</si>
  <si>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</si>
  <si>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</si>
  <si>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</si>
  <si>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</si>
  <si>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</si>
  <si>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</si>
  <si>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</si>
  <si>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</si>
  <si>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</si>
  <si>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</si>
  <si>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</si>
  <si>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</si>
  <si>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</si>
  <si>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</si>
  <si>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</si>
  <si>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</si>
  <si>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</si>
  <si>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</si>
  <si>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</si>
  <si>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</si>
  <si>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</si>
  <si>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</si>
  <si>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</si>
  <si>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</si>
  <si>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</si>
  <si>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</si>
  <si>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</si>
  <si>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</si>
  <si>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</si>
  <si>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</si>
  <si>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</si>
  <si>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</si>
  <si>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</si>
  <si>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</si>
  <si>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</si>
  <si>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</si>
  <si>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</si>
  <si>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</si>
  <si>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</si>
  <si>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</si>
  <si>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</si>
  <si>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</si>
  <si>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</si>
  <si>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</si>
  <si>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</si>
  <si>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</si>
  <si>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</si>
  <si>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</si>
  <si>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</si>
  <si>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</si>
  <si>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</si>
  <si>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</si>
  <si>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</si>
  <si>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</si>
  <si>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</si>
  <si>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</si>
  <si>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</si>
  <si>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</si>
  <si>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</si>
  <si>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</si>
  <si>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</si>
  <si>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</si>
  <si>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</si>
  <si>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</si>
  <si>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</si>
  <si>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</si>
  <si>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</si>
  <si>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</si>
  <si>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</si>
  <si>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</si>
  <si>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</si>
  <si>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</si>
  <si>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</si>
  <si>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</si>
  <si>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</si>
  <si>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</si>
  <si>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</si>
  <si>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</si>
  <si>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</si>
  <si>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</si>
  <si>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</si>
  <si>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</si>
  <si>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</si>
  <si>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</si>
  <si>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</si>
  <si>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</si>
  <si>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</si>
  <si>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</si>
  <si>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</si>
  <si>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</si>
  <si>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</si>
  <si>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</si>
  <si>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</si>
  <si>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</si>
  <si>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</si>
  <si>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</si>
  <si>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</si>
  <si>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</si>
  <si>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</si>
  <si>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</si>
  <si>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</si>
  <si>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</si>
  <si>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</si>
  <si>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</si>
  <si>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</si>
  <si>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</si>
  <si>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</si>
  <si>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</si>
  <si>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</si>
  <si>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</si>
  <si>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</si>
  <si>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</si>
  <si>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</si>
  <si>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</si>
  <si>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</si>
  <si>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</si>
  <si>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</si>
  <si>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</si>
  <si>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</si>
  <si>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</si>
  <si>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</si>
  <si>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</si>
  <si>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</si>
  <si>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</si>
  <si>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</si>
  <si>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</si>
  <si>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</si>
  <si>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</si>
  <si>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</si>
  <si>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</si>
  <si>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</si>
  <si>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</si>
  <si>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</si>
  <si>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</si>
  <si>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</si>
  <si>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JOCOTEPEC</t>
  </si>
  <si>
    <t>DEL 1 AL 31 DE DICIEMBRE DE 202</t>
  </si>
  <si>
    <t>LIC. JOSE MIGUEL GOMEZ LOPEZ</t>
  </si>
  <si>
    <t>LIC. BERTHA MARCELA GONGORA JIMENEZ</t>
  </si>
  <si>
    <t>PRESIDENTE MUNICIPAL</t>
  </si>
  <si>
    <t>ENCARGADA DE LA HACIENDA MUNICIPAL</t>
  </si>
  <si>
    <t>ASEJ2022-12-20-02-2023-1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</si>
</sst>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4" fontId="9" fillId="0" borderId="3" xfId="0" applyNumberFormat="1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right" vertical="center"/>
      <protection hidden="1"/>
    </xf>
    <xf numFmtId="4" fontId="9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vertical="center"/>
      <protection hidden="1"/>
    </xf>
    <xf numFmtId="4" fontId="0" fillId="0" borderId="7" xfId="0" applyNumberFormat="1" applyBorder="1" applyAlignment="1" applyProtection="1">
      <alignment horizontal="right" vertical="center"/>
      <protection hidden="1"/>
    </xf>
    <xf numFmtId="4" fontId="16" fillId="0" borderId="3" xfId="0" applyNumberFormat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6" fillId="0" borderId="9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right" vertical="center"/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1" fillId="0" borderId="10" xfId="0" applyNumberFormat="1" applyFon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4" fontId="5" fillId="0" borderId="15" xfId="0" applyNumberFormat="1" applyFont="1" applyBorder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righ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righ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72" activePane="bottomLeft" state="frozen"/>
      <selection activeCell="F8" sqref="F8"/>
      <selection pane="bottomLeft" activeCell="B1" sqref="B1:BN1"/>
    </sheetView>
  </sheetViews>
  <sheetFormatPr baseColWidth="10" defaultColWidth="0" defaultRowHeight="11.25" customHeight="1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2" customWidth="1"/>
    <col min="34" max="34" width="7" style="42" customWidth="1"/>
    <col min="35" max="63" width="2.85546875" style="41" customWidth="1"/>
    <col min="64" max="64" width="4.140625" style="41" customWidth="1"/>
    <col min="65" max="66" width="22.85546875" style="42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54" t="s">
        <v>386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</row>
    <row r="2" spans="1:66" s="2" customFormat="1" ht="21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</row>
    <row r="3" spans="1:66" s="2" customFormat="1" ht="18.75">
      <c r="A3" s="1"/>
      <c r="B3" s="56" t="s">
        <v>387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6" customFormat="1" ht="21">
      <c r="A5" s="5" t="s">
        <v>1</v>
      </c>
      <c r="B5" s="57" t="s">
        <v>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">
        <v>2022</v>
      </c>
      <c r="AG5" s="5">
        <v>2021</v>
      </c>
      <c r="AH5" s="5" t="s">
        <v>3</v>
      </c>
      <c r="AI5" s="57" t="s">
        <v>2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">
        <v>2022</v>
      </c>
      <c r="BN5" s="5">
        <v>2021</v>
      </c>
    </row>
    <row r="6" spans="1:66" s="10" customFormat="1" ht="15" customHeight="1">
      <c r="A6" s="7">
        <v>10000</v>
      </c>
      <c r="B6" s="58" t="s">
        <v>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8"/>
      <c r="AG6" s="8"/>
      <c r="AH6" s="9" t="s">
        <v>5</v>
      </c>
      <c r="AI6" s="58" t="s">
        <v>6</v>
      </c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8"/>
      <c r="BN6" s="8"/>
    </row>
    <row r="7" spans="1:66" s="10" customFormat="1" ht="15" customHeight="1">
      <c r="A7" s="11">
        <v>11000</v>
      </c>
      <c r="B7" s="50" t="s">
        <v>7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12"/>
      <c r="AG7" s="12"/>
      <c r="AH7" s="13" t="s">
        <v>8</v>
      </c>
      <c r="AI7" s="50" t="s">
        <v>9</v>
      </c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14"/>
      <c r="BN7" s="14"/>
    </row>
    <row r="8" spans="1:66" s="10" customFormat="1" ht="15" customHeight="1">
      <c r="A8" s="11">
        <v>11100</v>
      </c>
      <c r="B8" s="51" t="s">
        <v>10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15">
        <f>SUM(AF9:AF15)</f>
        <v>5037352.92</v>
      </c>
      <c r="AG8" s="15">
        <f>SUM(AG9:AG15)</f>
        <v>10224796.4</v>
      </c>
      <c r="AH8" s="13" t="s">
        <v>11</v>
      </c>
      <c r="AI8" s="51" t="s">
        <v>12</v>
      </c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15">
        <f>SUM(BM9:BM17)</f>
        <v>4893324.1100000003</v>
      </c>
      <c r="BN8" s="15">
        <f>SUM(BN9:BN17)</f>
        <v>13131440.09</v>
      </c>
    </row>
    <row r="9" spans="1:66" s="10" customFormat="1" ht="15" customHeight="1">
      <c r="A9" s="16">
        <v>11110</v>
      </c>
      <c r="B9" s="52" t="s">
        <v>13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17">
        <v>22299</v>
      </c>
      <c r="AG9" s="17">
        <v>13135.93</v>
      </c>
      <c r="AH9" s="18" t="s">
        <v>14</v>
      </c>
      <c r="AI9" s="53" t="s">
        <v>15</v>
      </c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17">
        <v>85932</v>
      </c>
      <c r="BN9" s="17">
        <v>215071.88</v>
      </c>
    </row>
    <row r="10" spans="1:66" s="10" customFormat="1" ht="15" customHeight="1">
      <c r="A10" s="16">
        <v>11120</v>
      </c>
      <c r="B10" s="52" t="s">
        <v>16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17">
        <v>5015053.92</v>
      </c>
      <c r="AG10" s="17">
        <v>10211660.470000001</v>
      </c>
      <c r="AH10" s="18" t="s">
        <v>17</v>
      </c>
      <c r="AI10" s="53" t="s">
        <v>18</v>
      </c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17">
        <v>1786286.76</v>
      </c>
      <c r="BN10" s="17">
        <v>574884.81999999995</v>
      </c>
    </row>
    <row r="11" spans="1:66" s="10" customFormat="1" ht="15" customHeight="1">
      <c r="A11" s="16">
        <v>11130</v>
      </c>
      <c r="B11" s="52" t="s">
        <v>19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17">
        <v>0</v>
      </c>
      <c r="AG11" s="17">
        <v>0</v>
      </c>
      <c r="AH11" s="18" t="s">
        <v>20</v>
      </c>
      <c r="AI11" s="53" t="s">
        <v>21</v>
      </c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17">
        <v>1275117.3400000001</v>
      </c>
      <c r="BN11" s="17">
        <v>10810196.6</v>
      </c>
    </row>
    <row r="12" spans="1:66" s="10" customFormat="1" ht="15" customHeight="1">
      <c r="A12" s="16">
        <v>11140</v>
      </c>
      <c r="B12" s="52" t="s">
        <v>22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17">
        <v>0</v>
      </c>
      <c r="AG12" s="17">
        <v>0</v>
      </c>
      <c r="AH12" s="18" t="s">
        <v>23</v>
      </c>
      <c r="AI12" s="53" t="s">
        <v>24</v>
      </c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17">
        <v>0</v>
      </c>
      <c r="BN12" s="17">
        <v>0</v>
      </c>
    </row>
    <row r="13" spans="1:66" s="10" customFormat="1" ht="15" customHeight="1">
      <c r="A13" s="16">
        <v>11150</v>
      </c>
      <c r="B13" s="52" t="s">
        <v>25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17">
        <v>0</v>
      </c>
      <c r="AG13" s="17">
        <v>0</v>
      </c>
      <c r="AH13" s="18" t="s">
        <v>26</v>
      </c>
      <c r="AI13" s="53" t="s">
        <v>27</v>
      </c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17">
        <v>0</v>
      </c>
      <c r="BN13" s="17">
        <v>0</v>
      </c>
    </row>
    <row r="14" spans="1:66" s="10" customFormat="1" ht="15" customHeight="1">
      <c r="A14" s="16">
        <v>11160</v>
      </c>
      <c r="B14" s="52" t="s">
        <v>28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17">
        <v>0</v>
      </c>
      <c r="AG14" s="17">
        <v>0</v>
      </c>
      <c r="AH14" s="18" t="s">
        <v>29</v>
      </c>
      <c r="AI14" s="53" t="s">
        <v>30</v>
      </c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17">
        <v>0</v>
      </c>
      <c r="BN14" s="17">
        <v>0</v>
      </c>
    </row>
    <row r="15" spans="1:66" s="10" customFormat="1" ht="15" customHeight="1">
      <c r="A15" s="16">
        <v>11190</v>
      </c>
      <c r="B15" s="52" t="s">
        <v>31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17">
        <v>0</v>
      </c>
      <c r="AG15" s="17">
        <v>0</v>
      </c>
      <c r="AH15" s="18" t="s">
        <v>32</v>
      </c>
      <c r="AI15" s="53" t="s">
        <v>33</v>
      </c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17">
        <v>1745988.01</v>
      </c>
      <c r="BN15" s="17">
        <v>1531286.79</v>
      </c>
    </row>
    <row r="16" spans="1:66" s="10" customFormat="1" ht="15" customHeight="1">
      <c r="A16" s="11">
        <v>11200</v>
      </c>
      <c r="B16" s="51" t="s">
        <v>34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15">
        <f>SUM(AF17:AF23)</f>
        <v>2804775.56</v>
      </c>
      <c r="AG16" s="15">
        <f>SUM(AG17:AG23)</f>
        <v>481905.77</v>
      </c>
      <c r="AH16" s="18" t="s">
        <v>35</v>
      </c>
      <c r="AI16" s="53" t="s">
        <v>36</v>
      </c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17">
        <v>0</v>
      </c>
      <c r="BN16" s="17">
        <v>0</v>
      </c>
    </row>
    <row r="17" spans="1:66" s="10" customFormat="1" ht="15" customHeight="1">
      <c r="A17" s="16">
        <v>11210</v>
      </c>
      <c r="B17" s="52" t="s">
        <v>37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17">
        <v>0</v>
      </c>
      <c r="AG17" s="17">
        <v>0</v>
      </c>
      <c r="AH17" s="18" t="s">
        <v>38</v>
      </c>
      <c r="AI17" s="53" t="s">
        <v>39</v>
      </c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17">
        <v>0</v>
      </c>
      <c r="BN17" s="17">
        <v>0</v>
      </c>
    </row>
    <row r="18" spans="1:66" s="10" customFormat="1" ht="15" customHeight="1">
      <c r="A18" s="16">
        <v>11220</v>
      </c>
      <c r="B18" s="52" t="s">
        <v>40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17">
        <v>2635910.1</v>
      </c>
      <c r="AG18" s="17">
        <v>401610.58</v>
      </c>
      <c r="AH18" s="13" t="s">
        <v>41</v>
      </c>
      <c r="AI18" s="51" t="s">
        <v>42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15">
        <f>SUM(BM19:BM21)</f>
        <v>0</v>
      </c>
      <c r="BN18" s="15">
        <f>SUM(BN19:BN21)</f>
        <v>0</v>
      </c>
    </row>
    <row r="19" spans="1:66" s="10" customFormat="1" ht="15" customHeight="1">
      <c r="A19" s="16" t="s">
        <v>43</v>
      </c>
      <c r="B19" s="52" t="s">
        <v>44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17">
        <v>109938.46</v>
      </c>
      <c r="AG19" s="17">
        <v>33753.01</v>
      </c>
      <c r="AH19" s="18" t="s">
        <v>45</v>
      </c>
      <c r="AI19" s="53" t="s">
        <v>46</v>
      </c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17">
        <v>0</v>
      </c>
      <c r="BN19" s="17">
        <v>0</v>
      </c>
    </row>
    <row r="20" spans="1:66" s="10" customFormat="1" ht="15" customHeight="1">
      <c r="A20" s="16" t="s">
        <v>47</v>
      </c>
      <c r="B20" s="52" t="s">
        <v>48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17">
        <v>0</v>
      </c>
      <c r="AG20" s="17">
        <v>0</v>
      </c>
      <c r="AH20" s="18" t="s">
        <v>49</v>
      </c>
      <c r="AI20" s="53" t="s">
        <v>50</v>
      </c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17">
        <v>0</v>
      </c>
      <c r="BN20" s="17">
        <v>0</v>
      </c>
    </row>
    <row r="21" spans="1:66" s="10" customFormat="1" ht="15" customHeight="1">
      <c r="A21" s="16" t="s">
        <v>51</v>
      </c>
      <c r="B21" s="52" t="s">
        <v>52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17">
        <v>56000</v>
      </c>
      <c r="AG21" s="17">
        <v>30001.18</v>
      </c>
      <c r="AH21" s="18" t="s">
        <v>53</v>
      </c>
      <c r="AI21" s="53" t="s">
        <v>54</v>
      </c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17">
        <v>0</v>
      </c>
      <c r="BN21" s="17">
        <v>0</v>
      </c>
    </row>
    <row r="22" spans="1:66" s="10" customFormat="1" ht="15" customHeight="1">
      <c r="A22" s="16" t="s">
        <v>55</v>
      </c>
      <c r="B22" s="52" t="s">
        <v>56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17">
        <v>0</v>
      </c>
      <c r="AG22" s="17">
        <v>11044</v>
      </c>
      <c r="AH22" s="13" t="s">
        <v>57</v>
      </c>
      <c r="AI22" s="51" t="s">
        <v>58</v>
      </c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15">
        <f>SUM(BM23:BM25)</f>
        <v>7191439.6600000001</v>
      </c>
      <c r="BN22" s="15">
        <f>SUM(BN23:BN25)</f>
        <v>3337088.9</v>
      </c>
    </row>
    <row r="23" spans="1:66" s="10" customFormat="1" ht="15" customHeight="1">
      <c r="A23" s="16" t="s">
        <v>59</v>
      </c>
      <c r="B23" s="52" t="s">
        <v>60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17">
        <v>2927</v>
      </c>
      <c r="AG23" s="17">
        <v>5497</v>
      </c>
      <c r="AH23" s="18" t="s">
        <v>61</v>
      </c>
      <c r="AI23" s="53" t="s">
        <v>62</v>
      </c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17">
        <v>7191439.6600000001</v>
      </c>
      <c r="BN23" s="17">
        <v>3337088.9</v>
      </c>
    </row>
    <row r="24" spans="1:66" s="10" customFormat="1" ht="15" customHeight="1">
      <c r="A24" s="11" t="s">
        <v>63</v>
      </c>
      <c r="B24" s="51" t="s">
        <v>64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5">
        <f>SUM(AF25:AF29)</f>
        <v>361247.82</v>
      </c>
      <c r="AG24" s="15">
        <f>SUM(AG25:AG29)</f>
        <v>374100.54</v>
      </c>
      <c r="AH24" s="18" t="s">
        <v>65</v>
      </c>
      <c r="AI24" s="53" t="s">
        <v>66</v>
      </c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17">
        <v>0</v>
      </c>
      <c r="BN24" s="17">
        <v>0</v>
      </c>
    </row>
    <row r="25" spans="1:66" s="10" customFormat="1" ht="15" customHeight="1">
      <c r="A25" s="16" t="s">
        <v>67</v>
      </c>
      <c r="B25" s="52" t="s">
        <v>68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17">
        <v>361247.82</v>
      </c>
      <c r="AG25" s="17">
        <v>373524.8</v>
      </c>
      <c r="AH25" s="18" t="s">
        <v>69</v>
      </c>
      <c r="AI25" s="53" t="s">
        <v>70</v>
      </c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17">
        <v>0</v>
      </c>
      <c r="BN25" s="17">
        <v>0</v>
      </c>
    </row>
    <row r="26" spans="1:66" s="10" customFormat="1" ht="15" customHeight="1">
      <c r="A26" s="16" t="s">
        <v>71</v>
      </c>
      <c r="B26" s="52" t="s">
        <v>72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17">
        <v>0</v>
      </c>
      <c r="AG26" s="17">
        <v>0</v>
      </c>
      <c r="AH26" s="13" t="s">
        <v>73</v>
      </c>
      <c r="AI26" s="51" t="s">
        <v>74</v>
      </c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15">
        <f>SUM(BM27:BM28)</f>
        <v>0</v>
      </c>
      <c r="BN26" s="15">
        <f>SUM(BN27:BN28)</f>
        <v>0</v>
      </c>
    </row>
    <row r="27" spans="1:66" s="10" customFormat="1" ht="15" customHeight="1">
      <c r="A27" s="16" t="s">
        <v>75</v>
      </c>
      <c r="B27" s="52" t="s">
        <v>76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17">
        <v>0</v>
      </c>
      <c r="AG27" s="17">
        <v>0</v>
      </c>
      <c r="AH27" s="18" t="s">
        <v>77</v>
      </c>
      <c r="AI27" s="53" t="s">
        <v>78</v>
      </c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17">
        <v>0</v>
      </c>
      <c r="BN27" s="17">
        <v>0</v>
      </c>
    </row>
    <row r="28" spans="1:66" s="10" customFormat="1" ht="15" customHeight="1">
      <c r="A28" s="16" t="s">
        <v>79</v>
      </c>
      <c r="B28" s="52" t="s">
        <v>80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17">
        <v>0</v>
      </c>
      <c r="AG28" s="17">
        <v>575.74</v>
      </c>
      <c r="AH28" s="18" t="s">
        <v>81</v>
      </c>
      <c r="AI28" s="53" t="s">
        <v>82</v>
      </c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17">
        <v>0</v>
      </c>
      <c r="BN28" s="17">
        <v>0</v>
      </c>
    </row>
    <row r="29" spans="1:66" s="10" customFormat="1" ht="15" customHeight="1">
      <c r="A29" s="16" t="s">
        <v>83</v>
      </c>
      <c r="B29" s="52" t="s">
        <v>84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17">
        <v>0</v>
      </c>
      <c r="AG29" s="17">
        <v>0</v>
      </c>
      <c r="AH29" s="13" t="s">
        <v>85</v>
      </c>
      <c r="AI29" s="51" t="s">
        <v>86</v>
      </c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15">
        <f>SUM(BM30:BM32)</f>
        <v>0</v>
      </c>
      <c r="BN29" s="15">
        <f>SUM(BN30:BN32)</f>
        <v>5000000</v>
      </c>
    </row>
    <row r="30" spans="1:66" s="10" customFormat="1" ht="15" customHeight="1">
      <c r="A30" s="11" t="s">
        <v>87</v>
      </c>
      <c r="B30" s="51" t="s">
        <v>88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15">
        <f>SUM(AF31:AF35)</f>
        <v>0</v>
      </c>
      <c r="AG30" s="15">
        <f>SUM(AG31:AG35)</f>
        <v>0</v>
      </c>
      <c r="AH30" s="18" t="s">
        <v>89</v>
      </c>
      <c r="AI30" s="53" t="s">
        <v>90</v>
      </c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7">
        <v>0</v>
      </c>
      <c r="BN30" s="17">
        <v>5000000</v>
      </c>
    </row>
    <row r="31" spans="1:66" s="10" customFormat="1" ht="15" customHeight="1">
      <c r="A31" s="16" t="s">
        <v>91</v>
      </c>
      <c r="B31" s="52" t="s">
        <v>92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17">
        <v>0</v>
      </c>
      <c r="AG31" s="17">
        <v>0</v>
      </c>
      <c r="AH31" s="18" t="s">
        <v>93</v>
      </c>
      <c r="AI31" s="53" t="s">
        <v>94</v>
      </c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17">
        <v>0</v>
      </c>
      <c r="BN31" s="17">
        <v>0</v>
      </c>
    </row>
    <row r="32" spans="1:66" s="10" customFormat="1" ht="15" customHeight="1">
      <c r="A32" s="16" t="s">
        <v>95</v>
      </c>
      <c r="B32" s="52" t="s">
        <v>96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17">
        <v>0</v>
      </c>
      <c r="AG32" s="17">
        <v>0</v>
      </c>
      <c r="AH32" s="18" t="s">
        <v>97</v>
      </c>
      <c r="AI32" s="53" t="s">
        <v>98</v>
      </c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17">
        <v>0</v>
      </c>
      <c r="BN32" s="17">
        <v>0</v>
      </c>
    </row>
    <row r="33" spans="1:66" s="10" customFormat="1" ht="15" customHeight="1">
      <c r="A33" s="16" t="s">
        <v>99</v>
      </c>
      <c r="B33" s="52" t="s">
        <v>100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7">
        <v>0</v>
      </c>
      <c r="AG33" s="17">
        <v>0</v>
      </c>
      <c r="AH33" s="13" t="s">
        <v>101</v>
      </c>
      <c r="AI33" s="51" t="s">
        <v>102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15">
        <f>SUM(BM34:BM39)</f>
        <v>0</v>
      </c>
      <c r="BN33" s="15">
        <f>SUM(BN34:BN39)</f>
        <v>0</v>
      </c>
    </row>
    <row r="34" spans="1:66" s="10" customFormat="1" ht="15" customHeight="1">
      <c r="A34" s="16" t="s">
        <v>103</v>
      </c>
      <c r="B34" s="52" t="s">
        <v>104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7">
        <v>0</v>
      </c>
      <c r="AG34" s="17">
        <v>0</v>
      </c>
      <c r="AH34" s="18" t="s">
        <v>105</v>
      </c>
      <c r="AI34" s="53" t="s">
        <v>106</v>
      </c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17">
        <v>0</v>
      </c>
      <c r="BN34" s="17">
        <v>0</v>
      </c>
    </row>
    <row r="35" spans="1:66" s="10" customFormat="1" ht="15" customHeight="1">
      <c r="A35" s="16" t="s">
        <v>107</v>
      </c>
      <c r="B35" s="52" t="s">
        <v>108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7">
        <v>0</v>
      </c>
      <c r="AG35" s="17">
        <v>0</v>
      </c>
      <c r="AH35" s="18" t="s">
        <v>109</v>
      </c>
      <c r="AI35" s="53" t="s">
        <v>110</v>
      </c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17">
        <v>0</v>
      </c>
      <c r="BN35" s="17">
        <v>0</v>
      </c>
    </row>
    <row r="36" spans="1:66" s="10" customFormat="1" ht="15" customHeight="1">
      <c r="A36" s="11" t="s">
        <v>111</v>
      </c>
      <c r="B36" s="51" t="s">
        <v>112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15">
        <v>0</v>
      </c>
      <c r="AG36" s="15">
        <v>0</v>
      </c>
      <c r="AH36" s="18" t="s">
        <v>113</v>
      </c>
      <c r="AI36" s="53" t="s">
        <v>114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17">
        <v>0</v>
      </c>
      <c r="BN36" s="17">
        <v>0</v>
      </c>
    </row>
    <row r="37" spans="1:66" s="10" customFormat="1" ht="15" customHeight="1">
      <c r="A37" s="16" t="s">
        <v>115</v>
      </c>
      <c r="B37" s="52" t="s">
        <v>116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17">
        <v>0</v>
      </c>
      <c r="AG37" s="17">
        <v>0</v>
      </c>
      <c r="AH37" s="18" t="s">
        <v>117</v>
      </c>
      <c r="AI37" s="53" t="s">
        <v>118</v>
      </c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7">
        <v>0</v>
      </c>
      <c r="BN37" s="17">
        <v>0</v>
      </c>
    </row>
    <row r="38" spans="1:66" s="10" customFormat="1" ht="15" customHeight="1">
      <c r="A38" s="11" t="s">
        <v>119</v>
      </c>
      <c r="B38" s="51" t="s">
        <v>120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15">
        <f>SUM(AF39:AF40)</f>
        <v>0</v>
      </c>
      <c r="AG38" s="15">
        <f>SUM(AG39:AG40)</f>
        <v>0</v>
      </c>
      <c r="AH38" s="18" t="s">
        <v>121</v>
      </c>
      <c r="AI38" s="53" t="s">
        <v>122</v>
      </c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17">
        <v>0</v>
      </c>
      <c r="BN38" s="17">
        <v>0</v>
      </c>
    </row>
    <row r="39" spans="1:66" s="10" customFormat="1" ht="15" customHeight="1">
      <c r="A39" s="16" t="s">
        <v>123</v>
      </c>
      <c r="B39" s="52" t="s">
        <v>124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17">
        <v>0</v>
      </c>
      <c r="AG39" s="17">
        <v>0</v>
      </c>
      <c r="AH39" s="18" t="s">
        <v>125</v>
      </c>
      <c r="AI39" s="53" t="s">
        <v>126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7">
        <v>0</v>
      </c>
      <c r="BN39" s="17">
        <v>0</v>
      </c>
    </row>
    <row r="40" spans="1:66" s="10" customFormat="1" ht="15" customHeight="1">
      <c r="A40" s="16" t="s">
        <v>127</v>
      </c>
      <c r="B40" s="53" t="s">
        <v>128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17">
        <v>0</v>
      </c>
      <c r="AG40" s="17">
        <v>0</v>
      </c>
      <c r="AH40" s="13" t="s">
        <v>129</v>
      </c>
      <c r="AI40" s="51" t="s">
        <v>130</v>
      </c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15">
        <f>SUM(BM41:BM43)</f>
        <v>0</v>
      </c>
      <c r="BN40" s="15">
        <f>SUM(BN41:BN43)</f>
        <v>0</v>
      </c>
    </row>
    <row r="41" spans="1:66" s="10" customFormat="1" ht="15" customHeight="1">
      <c r="A41" s="11" t="s">
        <v>131</v>
      </c>
      <c r="B41" s="51" t="s">
        <v>132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15">
        <f>SUM(AF42:AF45)</f>
        <v>0</v>
      </c>
      <c r="AG41" s="15">
        <f>SUM(AG42:AG45)</f>
        <v>0</v>
      </c>
      <c r="AH41" s="18" t="s">
        <v>133</v>
      </c>
      <c r="AI41" s="53" t="s">
        <v>134</v>
      </c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17">
        <v>0</v>
      </c>
      <c r="BN41" s="17">
        <v>0</v>
      </c>
    </row>
    <row r="42" spans="1:66" s="10" customFormat="1" ht="15" customHeight="1">
      <c r="A42" s="16" t="s">
        <v>135</v>
      </c>
      <c r="B42" s="53" t="s">
        <v>136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17">
        <v>0</v>
      </c>
      <c r="AG42" s="17">
        <v>0</v>
      </c>
      <c r="AH42" s="18" t="s">
        <v>137</v>
      </c>
      <c r="AI42" s="53" t="s">
        <v>138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17">
        <v>0</v>
      </c>
      <c r="BN42" s="17">
        <v>0</v>
      </c>
    </row>
    <row r="43" spans="1:66" s="10" customFormat="1" ht="15" customHeight="1">
      <c r="A43" s="16" t="s">
        <v>139</v>
      </c>
      <c r="B43" s="53" t="s">
        <v>140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7">
        <v>0</v>
      </c>
      <c r="AG43" s="17">
        <v>0</v>
      </c>
      <c r="AH43" s="18" t="s">
        <v>141</v>
      </c>
      <c r="AI43" s="53" t="s">
        <v>142</v>
      </c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17">
        <v>0</v>
      </c>
      <c r="BN43" s="17">
        <v>0</v>
      </c>
    </row>
    <row r="44" spans="1:66" s="10" customFormat="1" ht="15" customHeight="1">
      <c r="A44" s="16" t="s">
        <v>143</v>
      </c>
      <c r="B44" s="53" t="s">
        <v>144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17">
        <v>0</v>
      </c>
      <c r="AG44" s="17">
        <v>0</v>
      </c>
      <c r="AH44" s="13" t="s">
        <v>145</v>
      </c>
      <c r="AI44" s="51" t="s">
        <v>146</v>
      </c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15">
        <f>SUM(BM45:BM47)</f>
        <v>4282883.1500000004</v>
      </c>
      <c r="BN44" s="15">
        <f>SUM(BN45:BN47)</f>
        <v>8730873.8300000001</v>
      </c>
    </row>
    <row r="45" spans="1:66" s="10" customFormat="1" ht="15" customHeight="1">
      <c r="A45" s="16" t="s">
        <v>147</v>
      </c>
      <c r="B45" s="59" t="s">
        <v>148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v>0</v>
      </c>
      <c r="AG45" s="19">
        <v>0</v>
      </c>
      <c r="AH45" s="20" t="s">
        <v>149</v>
      </c>
      <c r="AI45" s="53" t="s">
        <v>150</v>
      </c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17">
        <v>4282883.1500000004</v>
      </c>
      <c r="BN45" s="17">
        <v>4730873.83</v>
      </c>
    </row>
    <row r="46" spans="1:66" s="10" customFormat="1" ht="15" customHeight="1">
      <c r="A46" s="16"/>
      <c r="B46" s="60" t="s">
        <v>151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21">
        <f>AF8+AF16+AF24+AF30+AF36+AF38+AF41</f>
        <v>8203376.3000000007</v>
      </c>
      <c r="AG46" s="21">
        <f>AG8+AG16+AG24+AG30+AG36+AG38+AG41</f>
        <v>11080802.709999999</v>
      </c>
      <c r="AH46" s="22" t="s">
        <v>152</v>
      </c>
      <c r="AI46" s="53" t="s">
        <v>153</v>
      </c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17">
        <v>0</v>
      </c>
      <c r="BN46" s="17">
        <v>0</v>
      </c>
    </row>
    <row r="47" spans="1:66" s="10" customFormat="1" ht="15" customHeight="1">
      <c r="A47" s="11" t="s">
        <v>154</v>
      </c>
      <c r="B47" s="50" t="s">
        <v>155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21"/>
      <c r="AG47" s="21"/>
      <c r="AH47" s="23" t="s">
        <v>156</v>
      </c>
      <c r="AI47" s="61" t="s">
        <v>157</v>
      </c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19">
        <v>0</v>
      </c>
      <c r="BN47" s="19">
        <v>4000000</v>
      </c>
    </row>
    <row r="48" spans="1:66" s="10" customFormat="1" ht="15" customHeight="1">
      <c r="A48" s="11" t="s">
        <v>158</v>
      </c>
      <c r="B48" s="51" t="s">
        <v>159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15">
        <f>SUM(AF49:AF52)</f>
        <v>0</v>
      </c>
      <c r="AG48" s="15">
        <f>SUM(AG49:AG52)</f>
        <v>0</v>
      </c>
      <c r="AH48" s="9"/>
      <c r="AI48" s="62" t="s">
        <v>160</v>
      </c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21">
        <f>BM8+BM18+BM22+BM26+BM29+BM33+BM40+BM44</f>
        <v>16367646.92</v>
      </c>
      <c r="BN48" s="21">
        <f>BN8+BN18+BN22+BN26+BN29+BN33+BN40+BN44</f>
        <v>30199402.82</v>
      </c>
    </row>
    <row r="49" spans="1:66" s="10" customFormat="1" ht="15" customHeight="1">
      <c r="A49" s="16" t="s">
        <v>161</v>
      </c>
      <c r="B49" s="53" t="s">
        <v>162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17">
        <v>0</v>
      </c>
      <c r="AG49" s="17">
        <v>0</v>
      </c>
      <c r="AH49" s="9" t="s">
        <v>163</v>
      </c>
      <c r="AI49" s="50" t="s">
        <v>164</v>
      </c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12"/>
      <c r="BN49" s="12"/>
    </row>
    <row r="50" spans="1:66" s="10" customFormat="1" ht="15" customHeight="1">
      <c r="A50" s="16" t="s">
        <v>165</v>
      </c>
      <c r="B50" s="53" t="s">
        <v>166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17">
        <v>0</v>
      </c>
      <c r="AG50" s="17">
        <v>0</v>
      </c>
      <c r="AH50" s="13" t="s">
        <v>167</v>
      </c>
      <c r="AI50" s="51" t="s">
        <v>168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15">
        <f>SUM(BM51:BM52)</f>
        <v>11829596.1</v>
      </c>
      <c r="BN50" s="15">
        <f>SUM(BN51:BN52)</f>
        <v>11829596.1</v>
      </c>
    </row>
    <row r="51" spans="1:66" s="10" customFormat="1" ht="15" customHeight="1">
      <c r="A51" s="16" t="s">
        <v>169</v>
      </c>
      <c r="B51" s="53" t="s">
        <v>170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7">
        <v>0</v>
      </c>
      <c r="AG51" s="17">
        <v>0</v>
      </c>
      <c r="AH51" s="18" t="s">
        <v>171</v>
      </c>
      <c r="AI51" s="53" t="s">
        <v>172</v>
      </c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17">
        <v>11574039.039999999</v>
      </c>
      <c r="BN51" s="17">
        <v>11574039.039999999</v>
      </c>
    </row>
    <row r="52" spans="1:66" s="10" customFormat="1" ht="15" customHeight="1">
      <c r="A52" s="16" t="s">
        <v>173</v>
      </c>
      <c r="B52" s="53" t="s">
        <v>174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7">
        <v>0</v>
      </c>
      <c r="AG52" s="17">
        <v>0</v>
      </c>
      <c r="AH52" s="18" t="s">
        <v>175</v>
      </c>
      <c r="AI52" s="53" t="s">
        <v>176</v>
      </c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17">
        <v>255557.06</v>
      </c>
      <c r="BN52" s="17">
        <v>255557.06</v>
      </c>
    </row>
    <row r="53" spans="1:66" s="10" customFormat="1" ht="15" customHeight="1">
      <c r="A53" s="11" t="s">
        <v>177</v>
      </c>
      <c r="B53" s="51" t="s">
        <v>178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15">
        <f>SUM(AF54:AF58)</f>
        <v>0</v>
      </c>
      <c r="AG53" s="15">
        <f>SUM(AG54:AG58)</f>
        <v>0</v>
      </c>
      <c r="AH53" s="13" t="s">
        <v>179</v>
      </c>
      <c r="AI53" s="51" t="s">
        <v>180</v>
      </c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15">
        <f>SUM(BM54:BM56)</f>
        <v>0</v>
      </c>
      <c r="BN53" s="15">
        <f>SUM(BN54:BN56)</f>
        <v>0</v>
      </c>
    </row>
    <row r="54" spans="1:66" s="10" customFormat="1" ht="15" customHeight="1">
      <c r="A54" s="16" t="s">
        <v>181</v>
      </c>
      <c r="B54" s="53" t="s">
        <v>182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17">
        <v>0</v>
      </c>
      <c r="AG54" s="17">
        <v>0</v>
      </c>
      <c r="AH54" s="18" t="s">
        <v>183</v>
      </c>
      <c r="AI54" s="53" t="s">
        <v>184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17">
        <v>0</v>
      </c>
      <c r="BN54" s="17">
        <v>0</v>
      </c>
    </row>
    <row r="55" spans="1:66" s="10" customFormat="1" ht="15" customHeight="1">
      <c r="A55" s="16" t="s">
        <v>185</v>
      </c>
      <c r="B55" s="53" t="s">
        <v>186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17">
        <v>0</v>
      </c>
      <c r="AG55" s="17">
        <v>0</v>
      </c>
      <c r="AH55" s="18" t="s">
        <v>187</v>
      </c>
      <c r="AI55" s="53" t="s">
        <v>188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17">
        <v>0</v>
      </c>
      <c r="BN55" s="17">
        <v>0</v>
      </c>
    </row>
    <row r="56" spans="1:66" s="10" customFormat="1" ht="15" customHeight="1">
      <c r="A56" s="16" t="s">
        <v>189</v>
      </c>
      <c r="B56" s="53" t="s">
        <v>190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7">
        <v>0</v>
      </c>
      <c r="AG56" s="17">
        <v>0</v>
      </c>
      <c r="AH56" s="18" t="s">
        <v>191</v>
      </c>
      <c r="AI56" s="53" t="s">
        <v>192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17">
        <v>0</v>
      </c>
      <c r="BN56" s="17">
        <v>0</v>
      </c>
    </row>
    <row r="57" spans="1:66" s="10" customFormat="1" ht="15" customHeight="1">
      <c r="A57" s="16" t="s">
        <v>193</v>
      </c>
      <c r="B57" s="53" t="s">
        <v>194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7">
        <v>0</v>
      </c>
      <c r="AG57" s="17">
        <v>0</v>
      </c>
      <c r="AH57" s="13" t="s">
        <v>195</v>
      </c>
      <c r="AI57" s="51" t="s">
        <v>196</v>
      </c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15">
        <f>SUM(BM58:BM62)</f>
        <v>55911061.899999999</v>
      </c>
      <c r="BN57" s="15">
        <f>SUM(BN58:BN62)</f>
        <v>56262187.600000001</v>
      </c>
    </row>
    <row r="58" spans="1:66" s="10" customFormat="1" ht="15" customHeight="1">
      <c r="A58" s="16" t="s">
        <v>197</v>
      </c>
      <c r="B58" s="53" t="s">
        <v>198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7">
        <v>0</v>
      </c>
      <c r="AG58" s="17">
        <v>0</v>
      </c>
      <c r="AH58" s="18" t="s">
        <v>199</v>
      </c>
      <c r="AI58" s="53" t="s">
        <v>200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17">
        <v>0</v>
      </c>
      <c r="BN58" s="17">
        <v>0</v>
      </c>
    </row>
    <row r="59" spans="1:66" s="10" customFormat="1" ht="15" customHeight="1">
      <c r="A59" s="11" t="s">
        <v>201</v>
      </c>
      <c r="B59" s="51" t="s">
        <v>202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15">
        <f>SUM(AF60:AF66)</f>
        <v>276198809.77999997</v>
      </c>
      <c r="AG59" s="15">
        <f>SUM(AG60:AG66)</f>
        <v>249397965.33000001</v>
      </c>
      <c r="AH59" s="18" t="s">
        <v>203</v>
      </c>
      <c r="AI59" s="53" t="s">
        <v>204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17">
        <v>0</v>
      </c>
      <c r="BN59" s="17">
        <v>0</v>
      </c>
    </row>
    <row r="60" spans="1:66" s="10" customFormat="1" ht="15" customHeight="1">
      <c r="A60" s="16" t="s">
        <v>205</v>
      </c>
      <c r="B60" s="53" t="s">
        <v>206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7">
        <v>12366938</v>
      </c>
      <c r="AG60" s="17">
        <v>12366938</v>
      </c>
      <c r="AH60" s="18" t="s">
        <v>207</v>
      </c>
      <c r="AI60" s="53" t="s">
        <v>208</v>
      </c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17">
        <v>55911061.899999999</v>
      </c>
      <c r="BN60" s="17">
        <v>56262187.600000001</v>
      </c>
    </row>
    <row r="61" spans="1:66" s="10" customFormat="1" ht="15" customHeight="1">
      <c r="A61" s="16" t="s">
        <v>209</v>
      </c>
      <c r="B61" s="53" t="s">
        <v>210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17">
        <v>852342.98</v>
      </c>
      <c r="AG61" s="17">
        <v>852342.98</v>
      </c>
      <c r="AH61" s="18" t="s">
        <v>211</v>
      </c>
      <c r="AI61" s="53" t="s">
        <v>212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17">
        <v>0</v>
      </c>
      <c r="BN61" s="17">
        <v>0</v>
      </c>
    </row>
    <row r="62" spans="1:66" s="10" customFormat="1" ht="15" customHeight="1">
      <c r="A62" s="16" t="s">
        <v>213</v>
      </c>
      <c r="B62" s="53" t="s">
        <v>214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17">
        <v>10302431.550000001</v>
      </c>
      <c r="AG62" s="17">
        <v>10302431.550000001</v>
      </c>
      <c r="AH62" s="18" t="s">
        <v>215</v>
      </c>
      <c r="AI62" s="53" t="s">
        <v>216</v>
      </c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17">
        <v>0</v>
      </c>
      <c r="BN62" s="17">
        <v>0</v>
      </c>
    </row>
    <row r="63" spans="1:66" s="10" customFormat="1" ht="15" customHeight="1">
      <c r="A63" s="16" t="s">
        <v>217</v>
      </c>
      <c r="B63" s="53" t="s">
        <v>218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17">
        <v>60291497.600000001</v>
      </c>
      <c r="AG63" s="17">
        <v>60206385.210000001</v>
      </c>
      <c r="AH63" s="13" t="s">
        <v>219</v>
      </c>
      <c r="AI63" s="51" t="s">
        <v>220</v>
      </c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15">
        <f>SUM(BM64:BM66)</f>
        <v>0</v>
      </c>
      <c r="BN63" s="15">
        <f>SUM(BN64:BN66)</f>
        <v>0</v>
      </c>
    </row>
    <row r="64" spans="1:66" s="10" customFormat="1" ht="15" customHeight="1">
      <c r="A64" s="16" t="s">
        <v>221</v>
      </c>
      <c r="B64" s="53" t="s">
        <v>222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7">
        <v>72333694.390000001</v>
      </c>
      <c r="AG64" s="17">
        <v>61719221.229999997</v>
      </c>
      <c r="AH64" s="18" t="s">
        <v>223</v>
      </c>
      <c r="AI64" s="53" t="s">
        <v>224</v>
      </c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17">
        <v>0</v>
      </c>
      <c r="BN64" s="17">
        <v>0</v>
      </c>
    </row>
    <row r="65" spans="1:66" s="10" customFormat="1" ht="15" customHeight="1">
      <c r="A65" s="16" t="s">
        <v>225</v>
      </c>
      <c r="B65" s="53" t="s">
        <v>226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17">
        <v>101527907.67</v>
      </c>
      <c r="AG65" s="17">
        <v>85426648.769999996</v>
      </c>
      <c r="AH65" s="18" t="s">
        <v>227</v>
      </c>
      <c r="AI65" s="53" t="s">
        <v>228</v>
      </c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17">
        <v>0</v>
      </c>
      <c r="BN65" s="17">
        <v>0</v>
      </c>
    </row>
    <row r="66" spans="1:66" s="10" customFormat="1" ht="15" customHeight="1">
      <c r="A66" s="16" t="s">
        <v>229</v>
      </c>
      <c r="B66" s="53" t="s">
        <v>230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17">
        <v>18523997.59</v>
      </c>
      <c r="AG66" s="17">
        <v>18523997.59</v>
      </c>
      <c r="AH66" s="18" t="s">
        <v>231</v>
      </c>
      <c r="AI66" s="53" t="s">
        <v>232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17">
        <v>0</v>
      </c>
      <c r="BN66" s="17">
        <v>0</v>
      </c>
    </row>
    <row r="67" spans="1:66" s="10" customFormat="1" ht="15" customHeight="1">
      <c r="A67" s="11" t="s">
        <v>233</v>
      </c>
      <c r="B67" s="51" t="s">
        <v>234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15">
        <f>SUM(AF68:AF75)</f>
        <v>24244419.16</v>
      </c>
      <c r="AG67" s="15">
        <f>SUM(AG68:AG75)</f>
        <v>20495483.940000001</v>
      </c>
      <c r="AH67" s="13" t="s">
        <v>235</v>
      </c>
      <c r="AI67" s="51" t="s">
        <v>236</v>
      </c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15">
        <f>SUM(BM68:BM73)</f>
        <v>0</v>
      </c>
      <c r="BN67" s="15">
        <f>SUM(BN68:BN73)</f>
        <v>0</v>
      </c>
    </row>
    <row r="68" spans="1:66" s="10" customFormat="1" ht="15" customHeight="1">
      <c r="A68" s="16" t="s">
        <v>237</v>
      </c>
      <c r="B68" s="53" t="s">
        <v>238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17">
        <v>3449334.4</v>
      </c>
      <c r="AG68" s="17">
        <v>3092872.47</v>
      </c>
      <c r="AH68" s="18" t="s">
        <v>239</v>
      </c>
      <c r="AI68" s="53" t="s">
        <v>240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17">
        <v>0</v>
      </c>
      <c r="BN68" s="17">
        <v>0</v>
      </c>
    </row>
    <row r="69" spans="1:66" s="10" customFormat="1" ht="15" customHeight="1">
      <c r="A69" s="16" t="s">
        <v>241</v>
      </c>
      <c r="B69" s="53" t="s">
        <v>242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17">
        <v>1212580.58</v>
      </c>
      <c r="AG69" s="17">
        <v>969437.63</v>
      </c>
      <c r="AH69" s="18" t="s">
        <v>243</v>
      </c>
      <c r="AI69" s="53" t="s">
        <v>244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17">
        <v>0</v>
      </c>
      <c r="BN69" s="17">
        <v>0</v>
      </c>
    </row>
    <row r="70" spans="1:66" s="10" customFormat="1" ht="15" customHeight="1">
      <c r="A70" s="16" t="s">
        <v>245</v>
      </c>
      <c r="B70" s="53" t="s">
        <v>246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17">
        <v>2676422.98</v>
      </c>
      <c r="AG70" s="17">
        <v>2113730.2000000002</v>
      </c>
      <c r="AH70" s="18" t="s">
        <v>247</v>
      </c>
      <c r="AI70" s="53" t="s">
        <v>248</v>
      </c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17">
        <v>0</v>
      </c>
      <c r="BN70" s="17">
        <v>0</v>
      </c>
    </row>
    <row r="71" spans="1:66" s="10" customFormat="1" ht="15" customHeight="1">
      <c r="A71" s="16" t="s">
        <v>249</v>
      </c>
      <c r="B71" s="53" t="s">
        <v>250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17">
        <v>8791266</v>
      </c>
      <c r="AG71" s="17">
        <v>6705586</v>
      </c>
      <c r="AH71" s="18" t="s">
        <v>251</v>
      </c>
      <c r="AI71" s="53" t="s">
        <v>252</v>
      </c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17">
        <v>0</v>
      </c>
      <c r="BN71" s="17">
        <v>0</v>
      </c>
    </row>
    <row r="72" spans="1:66" s="10" customFormat="1" ht="15" customHeight="1">
      <c r="A72" s="16" t="s">
        <v>253</v>
      </c>
      <c r="B72" s="53" t="s">
        <v>254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17">
        <v>812220.57</v>
      </c>
      <c r="AG72" s="17">
        <v>812220.57</v>
      </c>
      <c r="AH72" s="18" t="s">
        <v>255</v>
      </c>
      <c r="AI72" s="53" t="s">
        <v>256</v>
      </c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17">
        <v>0</v>
      </c>
      <c r="BN72" s="17">
        <v>0</v>
      </c>
    </row>
    <row r="73" spans="1:66" s="10" customFormat="1" ht="15" customHeight="1">
      <c r="A73" s="16" t="s">
        <v>257</v>
      </c>
      <c r="B73" s="53" t="s">
        <v>258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17">
        <v>6607986.6299999999</v>
      </c>
      <c r="AG73" s="17">
        <v>6107029.0700000003</v>
      </c>
      <c r="AH73" s="18" t="s">
        <v>259</v>
      </c>
      <c r="AI73" s="53" t="s">
        <v>260</v>
      </c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17">
        <v>0</v>
      </c>
      <c r="BN73" s="17">
        <v>0</v>
      </c>
    </row>
    <row r="74" spans="1:66" s="10" customFormat="1" ht="15" customHeight="1">
      <c r="A74" s="16" t="s">
        <v>261</v>
      </c>
      <c r="B74" s="53" t="s">
        <v>262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17">
        <v>694608</v>
      </c>
      <c r="AG74" s="17">
        <v>694608</v>
      </c>
      <c r="AH74" s="13" t="s">
        <v>263</v>
      </c>
      <c r="AI74" s="51" t="s">
        <v>264</v>
      </c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15">
        <f>SUM(BM75:BM78)</f>
        <v>0</v>
      </c>
      <c r="BN74" s="15">
        <f>SUM(BN75:BN78)</f>
        <v>0</v>
      </c>
    </row>
    <row r="75" spans="1:66" s="10" customFormat="1" ht="15" customHeight="1">
      <c r="A75" s="16" t="s">
        <v>265</v>
      </c>
      <c r="B75" s="53" t="s">
        <v>266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17">
        <v>0</v>
      </c>
      <c r="AG75" s="17">
        <v>0</v>
      </c>
      <c r="AH75" s="18" t="s">
        <v>267</v>
      </c>
      <c r="AI75" s="53" t="s">
        <v>268</v>
      </c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17">
        <v>0</v>
      </c>
      <c r="BN75" s="17">
        <v>0</v>
      </c>
    </row>
    <row r="76" spans="1:66" s="10" customFormat="1" ht="15" customHeight="1">
      <c r="A76" s="11" t="s">
        <v>269</v>
      </c>
      <c r="B76" s="51" t="s">
        <v>270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15">
        <f>SUM(AF77:AF81)</f>
        <v>948773.76</v>
      </c>
      <c r="AG76" s="15">
        <f>SUM(AG77:AG81)</f>
        <v>948773.76</v>
      </c>
      <c r="AH76" s="18" t="s">
        <v>271</v>
      </c>
      <c r="AI76" s="53" t="s">
        <v>272</v>
      </c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17">
        <v>0</v>
      </c>
      <c r="BN76" s="17">
        <v>0</v>
      </c>
    </row>
    <row r="77" spans="1:66" s="10" customFormat="1" ht="15" customHeight="1">
      <c r="A77" s="16" t="s">
        <v>273</v>
      </c>
      <c r="B77" s="53" t="s">
        <v>274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17">
        <v>945922.72</v>
      </c>
      <c r="AG77" s="17">
        <v>945922.72</v>
      </c>
      <c r="AH77" s="18" t="s">
        <v>275</v>
      </c>
      <c r="AI77" s="53" t="s">
        <v>276</v>
      </c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17">
        <v>0</v>
      </c>
      <c r="BN77" s="17">
        <v>0</v>
      </c>
    </row>
    <row r="78" spans="1:66" s="10" customFormat="1" ht="15" customHeight="1">
      <c r="A78" s="16" t="s">
        <v>277</v>
      </c>
      <c r="B78" s="53" t="s">
        <v>278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17">
        <v>2851.04</v>
      </c>
      <c r="AG78" s="17">
        <v>2851.04</v>
      </c>
      <c r="AH78" s="18" t="s">
        <v>279</v>
      </c>
      <c r="AI78" s="61" t="s">
        <v>280</v>
      </c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17">
        <v>0</v>
      </c>
      <c r="BN78" s="17">
        <v>0</v>
      </c>
    </row>
    <row r="79" spans="1:66" s="10" customFormat="1" ht="15" customHeight="1">
      <c r="A79" s="16" t="s">
        <v>281</v>
      </c>
      <c r="B79" s="53" t="s">
        <v>282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17">
        <v>0</v>
      </c>
      <c r="AG79" s="17">
        <v>0</v>
      </c>
      <c r="AH79" s="20"/>
      <c r="AI79" s="63" t="s">
        <v>283</v>
      </c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24">
        <f>BM50+BM53+BM57+BM63+BM67+BM74</f>
        <v>67740658</v>
      </c>
      <c r="BN79" s="24">
        <f>BN50+BN53+BN57+BN63+BN67+BN74</f>
        <v>68091783.700000003</v>
      </c>
    </row>
    <row r="80" spans="1:66" s="10" customFormat="1" ht="15" customHeight="1">
      <c r="A80" s="16" t="s">
        <v>284</v>
      </c>
      <c r="B80" s="53" t="s">
        <v>285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17">
        <v>0</v>
      </c>
      <c r="AG80" s="17">
        <v>0</v>
      </c>
      <c r="AH80" s="23"/>
      <c r="AI80" s="64" t="s">
        <v>286</v>
      </c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25">
        <f>BM48+BM79</f>
        <v>84108304.920000002</v>
      </c>
      <c r="BN80" s="25">
        <f>BN48+BN79</f>
        <v>98291186.520000011</v>
      </c>
    </row>
    <row r="81" spans="1:66" s="10" customFormat="1" ht="15" customHeight="1">
      <c r="A81" s="16" t="s">
        <v>287</v>
      </c>
      <c r="B81" s="53" t="s">
        <v>288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17">
        <v>0</v>
      </c>
      <c r="AG81" s="17">
        <v>0</v>
      </c>
      <c r="AH81" s="26" t="s">
        <v>289</v>
      </c>
      <c r="AI81" s="65" t="s">
        <v>290</v>
      </c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17"/>
      <c r="BN81" s="17"/>
    </row>
    <row r="82" spans="1:66" s="10" customFormat="1" ht="15" customHeight="1">
      <c r="A82" s="11" t="s">
        <v>291</v>
      </c>
      <c r="B82" s="51" t="s">
        <v>292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15">
        <f>SUM(AF83:AF87)</f>
        <v>0</v>
      </c>
      <c r="AG82" s="15">
        <f>SUM(AG83:AG87)</f>
        <v>0</v>
      </c>
      <c r="AH82" s="27" t="s">
        <v>293</v>
      </c>
      <c r="AI82" s="50" t="s">
        <v>294</v>
      </c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15">
        <f>SUM(BM83:BM85)</f>
        <v>7000000</v>
      </c>
      <c r="BN82" s="15">
        <f>SUM(BN83:BN85)</f>
        <v>7000000</v>
      </c>
    </row>
    <row r="83" spans="1:66" s="10" customFormat="1" ht="15" customHeight="1">
      <c r="A83" s="16" t="s">
        <v>295</v>
      </c>
      <c r="B83" s="53" t="s">
        <v>296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17">
        <v>0</v>
      </c>
      <c r="AG83" s="17">
        <v>0</v>
      </c>
      <c r="AH83" s="22" t="s">
        <v>297</v>
      </c>
      <c r="AI83" s="53" t="s">
        <v>298</v>
      </c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17">
        <v>7000000</v>
      </c>
      <c r="BN83" s="17">
        <v>7000000</v>
      </c>
    </row>
    <row r="84" spans="1:66" s="10" customFormat="1" ht="15" customHeight="1">
      <c r="A84" s="16" t="s">
        <v>299</v>
      </c>
      <c r="B84" s="53" t="s">
        <v>300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17">
        <v>0</v>
      </c>
      <c r="AG84" s="17">
        <v>0</v>
      </c>
      <c r="AH84" s="18" t="s">
        <v>301</v>
      </c>
      <c r="AI84" s="53" t="s">
        <v>302</v>
      </c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17">
        <v>0</v>
      </c>
      <c r="BN84" s="17">
        <v>0</v>
      </c>
    </row>
    <row r="85" spans="1:66" s="10" customFormat="1" ht="15" customHeight="1">
      <c r="A85" s="16" t="s">
        <v>303</v>
      </c>
      <c r="B85" s="53" t="s">
        <v>304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17">
        <v>0</v>
      </c>
      <c r="AG85" s="17">
        <v>0</v>
      </c>
      <c r="AH85" s="18" t="s">
        <v>305</v>
      </c>
      <c r="AI85" s="53" t="s">
        <v>306</v>
      </c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17">
        <v>0</v>
      </c>
      <c r="BN85" s="17">
        <v>0</v>
      </c>
    </row>
    <row r="86" spans="1:66" s="10" customFormat="1" ht="15" customHeight="1">
      <c r="A86" s="16" t="s">
        <v>307</v>
      </c>
      <c r="B86" s="53" t="s">
        <v>308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17">
        <v>0</v>
      </c>
      <c r="AG86" s="17">
        <v>0</v>
      </c>
      <c r="AH86" s="13" t="s">
        <v>309</v>
      </c>
      <c r="AI86" s="50" t="s">
        <v>310</v>
      </c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15">
        <f>BM87+BM88+BM89+BM94+BM98</f>
        <v>218487074.07999998</v>
      </c>
      <c r="BN86" s="15">
        <f>BN87+BN88+BN89+BN94+BN98</f>
        <v>176631839.21999997</v>
      </c>
    </row>
    <row r="87" spans="1:66" s="10" customFormat="1" ht="15" customHeight="1">
      <c r="A87" s="16" t="s">
        <v>311</v>
      </c>
      <c r="B87" s="53" t="s">
        <v>312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17">
        <v>0</v>
      </c>
      <c r="AG87" s="17">
        <v>0</v>
      </c>
      <c r="AH87" s="18" t="s">
        <v>313</v>
      </c>
      <c r="AI87" s="53" t="s">
        <v>314</v>
      </c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17">
        <v>40948926.789999999</v>
      </c>
      <c r="BN87" s="17">
        <v>63234454.509999998</v>
      </c>
    </row>
    <row r="88" spans="1:66" s="10" customFormat="1" ht="15" customHeight="1">
      <c r="A88" s="11" t="s">
        <v>315</v>
      </c>
      <c r="B88" s="51" t="s">
        <v>316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15">
        <f>SUM(AF89:AF94)</f>
        <v>0</v>
      </c>
      <c r="AG88" s="15">
        <f>SUM(AG89:AG94)</f>
        <v>0</v>
      </c>
      <c r="AH88" s="18" t="s">
        <v>317</v>
      </c>
      <c r="AI88" s="53" t="s">
        <v>318</v>
      </c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17">
        <v>210142071.09</v>
      </c>
      <c r="BN88" s="17">
        <v>146001308.50999999</v>
      </c>
    </row>
    <row r="89" spans="1:66" s="10" customFormat="1" ht="15" customHeight="1">
      <c r="A89" s="16" t="s">
        <v>319</v>
      </c>
      <c r="B89" s="53" t="s">
        <v>320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17">
        <v>0</v>
      </c>
      <c r="AG89" s="17">
        <v>0</v>
      </c>
      <c r="AH89" s="13" t="s">
        <v>321</v>
      </c>
      <c r="AI89" s="50" t="s">
        <v>322</v>
      </c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15">
        <f>SUM(BM90:BM93)</f>
        <v>0</v>
      </c>
      <c r="BN89" s="15">
        <f>SUM(BN90:BN93)</f>
        <v>0</v>
      </c>
    </row>
    <row r="90" spans="1:66" s="10" customFormat="1" ht="15" customHeight="1">
      <c r="A90" s="16" t="s">
        <v>323</v>
      </c>
      <c r="B90" s="53" t="s">
        <v>324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17">
        <v>0</v>
      </c>
      <c r="AG90" s="17">
        <v>0</v>
      </c>
      <c r="AH90" s="18" t="s">
        <v>325</v>
      </c>
      <c r="AI90" s="53" t="s">
        <v>326</v>
      </c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17">
        <v>0</v>
      </c>
      <c r="BN90" s="17">
        <v>0</v>
      </c>
    </row>
    <row r="91" spans="1:66" s="10" customFormat="1" ht="15" customHeight="1">
      <c r="A91" s="16" t="s">
        <v>327</v>
      </c>
      <c r="B91" s="53" t="s">
        <v>328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17">
        <v>0</v>
      </c>
      <c r="AG91" s="17">
        <v>0</v>
      </c>
      <c r="AH91" s="18" t="s">
        <v>329</v>
      </c>
      <c r="AI91" s="53" t="s">
        <v>330</v>
      </c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17">
        <v>0</v>
      </c>
      <c r="BN91" s="17">
        <v>0</v>
      </c>
    </row>
    <row r="92" spans="1:66" s="10" customFormat="1" ht="15" customHeight="1">
      <c r="A92" s="16" t="s">
        <v>331</v>
      </c>
      <c r="B92" s="53" t="s">
        <v>332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17">
        <v>0</v>
      </c>
      <c r="AG92" s="17">
        <v>0</v>
      </c>
      <c r="AH92" s="18" t="s">
        <v>333</v>
      </c>
      <c r="AI92" s="53" t="s">
        <v>334</v>
      </c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17">
        <v>0</v>
      </c>
      <c r="BN92" s="17">
        <v>0</v>
      </c>
    </row>
    <row r="93" spans="1:66" s="10" customFormat="1" ht="15" customHeight="1">
      <c r="A93" s="16" t="s">
        <v>335</v>
      </c>
      <c r="B93" s="53" t="s">
        <v>336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17">
        <v>0</v>
      </c>
      <c r="AG93" s="17">
        <v>0</v>
      </c>
      <c r="AH93" s="18" t="s">
        <v>337</v>
      </c>
      <c r="AI93" s="53" t="s">
        <v>338</v>
      </c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17">
        <v>0</v>
      </c>
      <c r="BN93" s="17">
        <v>0</v>
      </c>
    </row>
    <row r="94" spans="1:66" s="10" customFormat="1" ht="15" customHeight="1">
      <c r="A94" s="16" t="s">
        <v>339</v>
      </c>
      <c r="B94" s="53" t="s">
        <v>340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17">
        <v>0</v>
      </c>
      <c r="AG94" s="17">
        <v>0</v>
      </c>
      <c r="AH94" s="13" t="s">
        <v>341</v>
      </c>
      <c r="AI94" s="50" t="s">
        <v>342</v>
      </c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15">
        <f>SUM(BM95:BM97)</f>
        <v>0</v>
      </c>
      <c r="BN94" s="15">
        <f>SUM(BN95:BN97)</f>
        <v>0</v>
      </c>
    </row>
    <row r="95" spans="1:66" s="10" customFormat="1" ht="15" customHeight="1">
      <c r="A95" s="11" t="s">
        <v>343</v>
      </c>
      <c r="B95" s="51" t="s">
        <v>344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15">
        <f>SUM(AF96:AF100)</f>
        <v>0</v>
      </c>
      <c r="AG95" s="15">
        <f>SUM(AG96:AG100)</f>
        <v>0</v>
      </c>
      <c r="AH95" s="18" t="s">
        <v>345</v>
      </c>
      <c r="AI95" s="53" t="s">
        <v>346</v>
      </c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17">
        <v>0</v>
      </c>
      <c r="BN95" s="17">
        <v>0</v>
      </c>
    </row>
    <row r="96" spans="1:66" s="10" customFormat="1" ht="15" customHeight="1">
      <c r="A96" s="16" t="s">
        <v>347</v>
      </c>
      <c r="B96" s="53" t="s">
        <v>348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17">
        <v>0</v>
      </c>
      <c r="AG96" s="17">
        <v>0</v>
      </c>
      <c r="AH96" s="18" t="s">
        <v>349</v>
      </c>
      <c r="AI96" s="53" t="s">
        <v>350</v>
      </c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17">
        <v>0</v>
      </c>
      <c r="BN96" s="17">
        <v>0</v>
      </c>
    </row>
    <row r="97" spans="1:66" s="10" customFormat="1" ht="15" customHeight="1">
      <c r="A97" s="16" t="s">
        <v>351</v>
      </c>
      <c r="B97" s="53" t="s">
        <v>352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17">
        <v>0</v>
      </c>
      <c r="AG97" s="17">
        <v>0</v>
      </c>
      <c r="AH97" s="18" t="s">
        <v>353</v>
      </c>
      <c r="AI97" s="53" t="s">
        <v>354</v>
      </c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17">
        <v>0</v>
      </c>
      <c r="BN97" s="17">
        <v>0</v>
      </c>
    </row>
    <row r="98" spans="1:66" s="10" customFormat="1" ht="15" customHeight="1">
      <c r="A98" s="16" t="s">
        <v>355</v>
      </c>
      <c r="B98" s="53" t="s">
        <v>356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17">
        <v>0</v>
      </c>
      <c r="AG98" s="17">
        <v>0</v>
      </c>
      <c r="AH98" s="13" t="s">
        <v>357</v>
      </c>
      <c r="AI98" s="50" t="s">
        <v>358</v>
      </c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15">
        <f>SUM(BM99:BM100)</f>
        <v>-32603923.800000001</v>
      </c>
      <c r="BN98" s="15">
        <f>SUM(BN99:BN100)</f>
        <v>-32603923.800000001</v>
      </c>
    </row>
    <row r="99" spans="1:66" s="10" customFormat="1" ht="15" customHeight="1">
      <c r="A99" s="16" t="s">
        <v>359</v>
      </c>
      <c r="B99" s="53" t="s">
        <v>360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17">
        <v>0</v>
      </c>
      <c r="AG99" s="17">
        <v>0</v>
      </c>
      <c r="AH99" s="18" t="s">
        <v>361</v>
      </c>
      <c r="AI99" s="53" t="s">
        <v>362</v>
      </c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17">
        <v>0</v>
      </c>
      <c r="BN99" s="17">
        <v>0</v>
      </c>
    </row>
    <row r="100" spans="1:66" s="10" customFormat="1" ht="15" customHeight="1">
      <c r="A100" s="16" t="s">
        <v>363</v>
      </c>
      <c r="B100" s="53" t="s">
        <v>364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17">
        <v>0</v>
      </c>
      <c r="AG100" s="17">
        <v>0</v>
      </c>
      <c r="AH100" s="18" t="s">
        <v>365</v>
      </c>
      <c r="AI100" s="53" t="s">
        <v>366</v>
      </c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17">
        <v>-32603923.800000001</v>
      </c>
      <c r="BN100" s="17">
        <v>-32603923.800000001</v>
      </c>
    </row>
    <row r="101" spans="1:66" s="10" customFormat="1" ht="15" customHeight="1">
      <c r="A101" s="11" t="s">
        <v>367</v>
      </c>
      <c r="B101" s="51" t="s">
        <v>368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15">
        <f>SUM(AF102:AF104)</f>
        <v>0</v>
      </c>
      <c r="AG101" s="15">
        <f>SUM(AG102:AG104)</f>
        <v>0</v>
      </c>
      <c r="AH101" s="13" t="s">
        <v>369</v>
      </c>
      <c r="AI101" s="50" t="s">
        <v>370</v>
      </c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15">
        <f>SUM(BM102:BM103)</f>
        <v>0</v>
      </c>
      <c r="BN101" s="15">
        <f>SUM(BN102:BN103)</f>
        <v>0</v>
      </c>
    </row>
    <row r="102" spans="1:66" s="10" customFormat="1" ht="15" customHeight="1">
      <c r="A102" s="16" t="s">
        <v>371</v>
      </c>
      <c r="B102" s="53" t="s">
        <v>372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17">
        <v>0</v>
      </c>
      <c r="AG102" s="17">
        <v>0</v>
      </c>
      <c r="AH102" s="18" t="s">
        <v>373</v>
      </c>
      <c r="AI102" s="53" t="s">
        <v>374</v>
      </c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17">
        <v>0</v>
      </c>
      <c r="BN102" s="17">
        <v>0</v>
      </c>
    </row>
    <row r="103" spans="1:66" s="10" customFormat="1" ht="15" customHeight="1">
      <c r="A103" s="16" t="s">
        <v>375</v>
      </c>
      <c r="B103" s="53" t="s">
        <v>376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17">
        <v>0</v>
      </c>
      <c r="AG103" s="17">
        <v>0</v>
      </c>
      <c r="AH103" s="18" t="s">
        <v>377</v>
      </c>
      <c r="AI103" s="61" t="s">
        <v>378</v>
      </c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17">
        <v>0</v>
      </c>
      <c r="BN103" s="17">
        <v>0</v>
      </c>
    </row>
    <row r="104" spans="1:66" s="10" customFormat="1" ht="15" customHeight="1">
      <c r="A104" s="16" t="s">
        <v>379</v>
      </c>
      <c r="B104" s="61" t="s">
        <v>380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19">
        <v>0</v>
      </c>
      <c r="AG104" s="19">
        <v>0</v>
      </c>
      <c r="AH104" s="28"/>
      <c r="AI104" s="29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1"/>
      <c r="AW104" s="31"/>
      <c r="AX104" s="31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2" t="s">
        <v>381</v>
      </c>
      <c r="BM104" s="33">
        <f>BM82+BM86+BM101</f>
        <v>225487074.07999998</v>
      </c>
      <c r="BN104" s="33">
        <f>BN82+BN86+BN101</f>
        <v>183631839.21999997</v>
      </c>
    </row>
    <row r="105" spans="1:66" s="10" customFormat="1" ht="15" customHeight="1">
      <c r="A105" s="34"/>
      <c r="B105" s="66" t="s">
        <v>382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35">
        <f>AF48+AF53+AF59+AF67+AF76+AF82+AF88+AF95+AF101</f>
        <v>301392002.69999999</v>
      </c>
      <c r="AG105" s="35">
        <f>AG48+AG53+AG59+AG67+AG76+AG82+AG88+AG95+AG101</f>
        <v>270842223.03000003</v>
      </c>
      <c r="AH105" s="35"/>
      <c r="AJ105" s="34"/>
      <c r="AK105" s="34"/>
      <c r="AL105" s="34"/>
      <c r="AM105" s="34"/>
      <c r="AN105" s="34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66" s="10" customFormat="1" ht="15" customHeight="1" thickBot="1">
      <c r="A106" s="34"/>
      <c r="B106" s="68" t="s">
        <v>383</v>
      </c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36">
        <f>AF46+AF105</f>
        <v>309595379</v>
      </c>
      <c r="AG106" s="36">
        <f>AG46+AG105</f>
        <v>281923025.74000001</v>
      </c>
      <c r="AH106" s="37"/>
      <c r="AI106" s="68" t="s">
        <v>384</v>
      </c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38">
        <f>BM80+BM104</f>
        <v>309595379</v>
      </c>
      <c r="BN106" s="38">
        <f>BN80+BN104</f>
        <v>281923025.74000001</v>
      </c>
    </row>
    <row r="107" spans="1:66" s="10" customFormat="1" ht="15" customHeight="1" thickTop="1">
      <c r="A107" s="34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39"/>
      <c r="AG107" s="39"/>
      <c r="AH107" s="37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40"/>
      <c r="BN107" s="40"/>
    </row>
    <row r="108" spans="1:66" s="10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43"/>
      <c r="BN108" s="42"/>
    </row>
    <row r="109" spans="1:66" ht="15" customHeight="1">
      <c r="B109" s="44" t="s">
        <v>385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</row>
    <row r="110" spans="1:66" s="10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2"/>
      <c r="AG110" s="42"/>
      <c r="AH110" s="42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3"/>
      <c r="BN110" s="42"/>
    </row>
    <row r="111" spans="1:66" s="10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2"/>
      <c r="AG111" s="42"/>
      <c r="AH111" s="42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3"/>
      <c r="BN111" s="42"/>
    </row>
    <row r="112" spans="1:66" s="10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2"/>
      <c r="AG112" s="70" t="s">
        <v>392</v>
      </c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43"/>
      <c r="BN112" s="42"/>
    </row>
    <row r="113" spans="1:66" s="10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2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43"/>
      <c r="BN113" s="42"/>
    </row>
    <row r="114" spans="1:66" s="10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2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43"/>
      <c r="BN114" s="42"/>
    </row>
    <row r="115" spans="1:66" s="10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2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43"/>
      <c r="BN115" s="42"/>
    </row>
    <row r="116" spans="1:66" s="10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2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2"/>
      <c r="BN116" s="42"/>
    </row>
    <row r="117" spans="1:66" s="10" customFormat="1" ht="15" customHeight="1">
      <c r="A117" s="3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5"/>
      <c r="R117" s="45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46"/>
      <c r="AG117" s="42"/>
      <c r="AH117" s="42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7"/>
      <c r="AX117" s="47"/>
      <c r="AY117" s="47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46"/>
      <c r="BN117" s="42"/>
    </row>
    <row r="118" spans="1:66" s="10" customFormat="1" ht="15" customHeight="1">
      <c r="A118" s="3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3" t="s">
        <v>388</v>
      </c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I118" s="48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75" t="s">
        <v>389</v>
      </c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42"/>
    </row>
    <row r="119" spans="1:66" s="10" customFormat="1" ht="15" customHeight="1">
      <c r="A119" s="3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I119" s="48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42"/>
    </row>
    <row r="120" spans="1:66" ht="1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9" t="s">
        <v>390</v>
      </c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I120" s="48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69" t="s">
        <v>391</v>
      </c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</row>
    <row r="121" spans="1:66" ht="1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I121" s="48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</row>
    <row r="122" spans="1:66" ht="15" customHeight="1"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I122" s="48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</row>
    <row r="123" spans="1:66" ht="15" customHeight="1">
      <c r="AI123" s="48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algorithmName="SHA-512" hashValue="NnRG+ku/qSeA9Y9GpvbfznSeytBwaGt3GBOdhcHWMBBlDtpdNq0kusW7JrFkG/tHCxAmbGFfolKIBgvkLMIU5w==" saltValue="Pq6NAFQmttLQOicjMzEk0g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6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EGRESOS PC</cp:lastModifiedBy>
  <cp:lastPrinted>2021-12-07T19:28:17Z</cp:lastPrinted>
  <dcterms:created xsi:type="dcterms:W3CDTF">2021-12-06T20:41:58Z</dcterms:created>
  <dcterms:modified xsi:type="dcterms:W3CDTF">2023-02-20T23:37:04Z</dcterms:modified>
</cp:coreProperties>
</file>