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0\6 EJERCICIO PRESUPUESTARIO\30 PUNTO\"/>
    </mc:Choice>
  </mc:AlternateContent>
  <xr:revisionPtr revIDLastSave="0" documentId="13_ncr:1_{F29DE6E8-0414-4289-99B5-1819EFCFA4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EG Fortamun" sheetId="1" r:id="rId1"/>
    <sheet name="faism" sheetId="2" r:id="rId2"/>
  </sheets>
  <definedNames>
    <definedName name="_xlnm.Print_Area" localSheetId="0">'plantillaEG Fortamun'!$A$1:$AI$23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9" i="1" l="1"/>
  <c r="P20" i="1"/>
  <c r="V8" i="2"/>
  <c r="U8" i="2"/>
  <c r="T8" i="2"/>
  <c r="V7" i="2"/>
  <c r="U7" i="2"/>
  <c r="T7" i="2"/>
  <c r="V5" i="2"/>
  <c r="V9" i="2" s="1"/>
  <c r="U5" i="2"/>
  <c r="T5" i="2"/>
  <c r="O20" i="1"/>
  <c r="AE19" i="1"/>
  <c r="AF19" i="1" s="1"/>
  <c r="AG19" i="1" s="1"/>
  <c r="AH19" i="1" s="1"/>
  <c r="AE18" i="1"/>
  <c r="AF18" i="1" s="1"/>
  <c r="AG18" i="1" s="1"/>
  <c r="AH18" i="1" s="1"/>
  <c r="AE17" i="1"/>
  <c r="AF17" i="1" s="1"/>
  <c r="AG17" i="1" s="1"/>
  <c r="AH17" i="1" s="1"/>
  <c r="AE16" i="1"/>
  <c r="AF16" i="1" s="1"/>
  <c r="AG16" i="1" s="1"/>
  <c r="AH16" i="1" s="1"/>
  <c r="AE14" i="1"/>
  <c r="AF14" i="1" s="1"/>
  <c r="AG14" i="1" s="1"/>
  <c r="AH14" i="1" s="1"/>
  <c r="AE13" i="1"/>
  <c r="AF13" i="1" s="1"/>
  <c r="AG13" i="1" s="1"/>
  <c r="AH13" i="1" s="1"/>
  <c r="AE12" i="1"/>
  <c r="AF12" i="1" s="1"/>
  <c r="AG12" i="1" s="1"/>
  <c r="AH12" i="1" s="1"/>
  <c r="AE11" i="1"/>
  <c r="AF11" i="1" s="1"/>
  <c r="AG11" i="1" s="1"/>
  <c r="AH11" i="1" s="1"/>
  <c r="AE10" i="1"/>
  <c r="AF10" i="1" s="1"/>
  <c r="AG10" i="1" s="1"/>
  <c r="AH10" i="1" s="1"/>
  <c r="AF9" i="1"/>
  <c r="AG9" i="1" s="1"/>
  <c r="AH9" i="1" s="1"/>
  <c r="AE8" i="1"/>
  <c r="AF8" i="1" s="1"/>
  <c r="AG8" i="1" s="1"/>
  <c r="AH8" i="1" s="1"/>
  <c r="AE7" i="1"/>
  <c r="AF7" i="1" s="1"/>
  <c r="AG7" i="1" s="1"/>
  <c r="AH7" i="1" s="1"/>
  <c r="AE6" i="1"/>
  <c r="AF6" i="1" s="1"/>
  <c r="AE5" i="1"/>
  <c r="AF5" i="1" s="1"/>
  <c r="AG5" i="1" s="1"/>
  <c r="AH5" i="1" s="1"/>
  <c r="AE4" i="1"/>
  <c r="AA20" i="1"/>
  <c r="W11" i="1"/>
  <c r="W10" i="1"/>
  <c r="W9" i="1"/>
  <c r="W8" i="1"/>
  <c r="W7" i="1"/>
  <c r="W6" i="1"/>
  <c r="W5" i="1"/>
  <c r="W4" i="1"/>
  <c r="T12" i="1"/>
  <c r="AE20" i="1" l="1"/>
  <c r="AF4" i="1"/>
  <c r="AG4" i="1" s="1"/>
  <c r="AH4" i="1" s="1"/>
  <c r="W20" i="1"/>
  <c r="W12" i="1"/>
  <c r="AG6" i="1"/>
  <c r="AH6" i="1" s="1"/>
  <c r="P9" i="2"/>
  <c r="Q9" i="2"/>
  <c r="R8" i="2"/>
  <c r="R7" i="2"/>
  <c r="R6" i="2"/>
  <c r="Q15" i="2" s="1"/>
  <c r="Q20" i="2" s="1"/>
  <c r="S6" i="2" s="1"/>
  <c r="R5" i="2"/>
  <c r="N5" i="2"/>
  <c r="O5" i="2" s="1"/>
  <c r="O9" i="2" l="1"/>
  <c r="R9" i="2"/>
  <c r="AF20" i="1"/>
  <c r="AG20" i="1"/>
  <c r="AH20" i="1"/>
  <c r="X20" i="1" l="1"/>
  <c r="Y20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Z20" i="1"/>
  <c r="AB7" i="1"/>
  <c r="V11" i="1"/>
  <c r="V10" i="1"/>
  <c r="V9" i="1"/>
  <c r="V8" i="1"/>
  <c r="V7" i="1"/>
  <c r="V6" i="1"/>
  <c r="V5" i="1"/>
  <c r="V4" i="1"/>
  <c r="S12" i="1"/>
  <c r="R12" i="1"/>
  <c r="Q12" i="1"/>
  <c r="V12" i="1" l="1"/>
  <c r="AD20" i="1"/>
  <c r="AB4" i="1"/>
  <c r="AB18" i="1"/>
  <c r="AB17" i="1"/>
  <c r="AB16" i="1"/>
  <c r="AB15" i="1"/>
  <c r="AB14" i="1"/>
  <c r="AB13" i="1"/>
  <c r="AB12" i="1"/>
  <c r="AB11" i="1"/>
  <c r="AB10" i="1"/>
  <c r="AB9" i="1"/>
  <c r="AB8" i="1"/>
  <c r="AB6" i="1"/>
  <c r="AB5" i="1"/>
  <c r="U11" i="1"/>
  <c r="U10" i="1"/>
  <c r="U9" i="1"/>
  <c r="U8" i="1"/>
  <c r="U7" i="1"/>
  <c r="U6" i="1"/>
  <c r="U5" i="1"/>
  <c r="U4" i="1"/>
  <c r="AB20" i="1" l="1"/>
  <c r="U12" i="1"/>
  <c r="S9" i="2" l="1"/>
  <c r="U6" i="2" l="1"/>
  <c r="U9" i="2" s="1"/>
  <c r="T6" i="2"/>
  <c r="T9" i="2" s="1"/>
</calcChain>
</file>

<file path=xl/sharedStrings.xml><?xml version="1.0" encoding="utf-8"?>
<sst xmlns="http://schemas.openxmlformats.org/spreadsheetml/2006/main" count="102" uniqueCount="58">
  <si>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</si>
  <si>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</si>
  <si>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</si>
  <si>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</si>
  <si>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</si>
  <si>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</si>
  <si>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</si>
  <si>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</si>
  <si>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</si>
  <si>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Dependencia Ejecutora</t>
  </si>
  <si>
    <t>Rendimiento Financiero</t>
  </si>
  <si>
    <t>Reintegro</t>
  </si>
  <si>
    <t>Tipo de Gasto</t>
  </si>
  <si>
    <t>Partida</t>
  </si>
  <si>
    <t xml:space="preserve"> Aprobado </t>
  </si>
  <si>
    <t xml:space="preserve"> Modificado </t>
  </si>
  <si>
    <t>Devengado</t>
  </si>
  <si>
    <t>Ejercido</t>
  </si>
  <si>
    <t>Pagado</t>
  </si>
  <si>
    <t>Contratos</t>
  </si>
  <si>
    <t>Proyectos</t>
  </si>
  <si>
    <t>Observaciones</t>
  </si>
  <si>
    <t>I 005</t>
  </si>
  <si>
    <t>Fortamun</t>
  </si>
  <si>
    <t>Departamento de Salud</t>
  </si>
  <si>
    <t>Comisaría de Seguridad Ciudadana</t>
  </si>
  <si>
    <t>Servicios Públicos</t>
  </si>
  <si>
    <t>Hacienda Municipal</t>
  </si>
  <si>
    <t>MINISTRADO ENERO A JUNIO</t>
  </si>
  <si>
    <t>COMPROMETIDO ABRIL-JUNIO</t>
  </si>
  <si>
    <t xml:space="preserve"> Comprometido ENERO-MARZO</t>
  </si>
  <si>
    <t>COMPROMEDITO ENERO-JUNIO</t>
  </si>
  <si>
    <t>RECAUDADO DE JULIO A SEPT</t>
  </si>
  <si>
    <t>MINISTRADO DE ENERO A SEPT</t>
  </si>
  <si>
    <t>COMPROMETIDO ENERO A SEPT</t>
  </si>
  <si>
    <t>COMPROMETIDO JULIO A SEPT</t>
  </si>
  <si>
    <t xml:space="preserve"> Recaudado(Ministrado) ene-mar</t>
  </si>
  <si>
    <t xml:space="preserve"> Recaudado(Ministrado) abril junio</t>
  </si>
  <si>
    <t>recaudado ene-junio</t>
  </si>
  <si>
    <t>I004</t>
  </si>
  <si>
    <t>Fais Municipal</t>
  </si>
  <si>
    <t xml:space="preserve"> Recaudado(Ministrado) julio a septiembre</t>
  </si>
  <si>
    <t>recaudado ene-septiembre</t>
  </si>
  <si>
    <t>Comprometido enero a junio</t>
  </si>
  <si>
    <t>comprometido enero a septiembre</t>
  </si>
  <si>
    <t>comprometido julio a sept</t>
  </si>
  <si>
    <t xml:space="preserve"> Recaudado(Ministrado) octubre a diciembre</t>
  </si>
  <si>
    <t>recaudado ene-diciembre</t>
  </si>
  <si>
    <t>comprometido enero a diciembre</t>
  </si>
  <si>
    <t>MINISTRADO DE ENERO A DICIEMBRE</t>
  </si>
  <si>
    <t>RECAUDADO DE OCT A DICIEMBRE</t>
  </si>
  <si>
    <t>COMPROMETIDO OCT A DIC</t>
  </si>
  <si>
    <t>COMPROMETIDO ENERO A DIC</t>
  </si>
  <si>
    <t>MUNICIPIO DE JOCOTEPEC JALISCO</t>
  </si>
  <si>
    <t>APORTACION FORTALECIMINTEO MUNICIPIOS 4 TRIMESTRE 2020</t>
  </si>
  <si>
    <t xml:space="preserve"> Recaudado  (Ministrado) ENE-MAR</t>
  </si>
  <si>
    <t xml:space="preserve"> Recaudado  (Ministrado) ABRIL-JUNIO</t>
  </si>
  <si>
    <t>PERIODO 4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</si>
</sst>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8" fontId="0" fillId="0" borderId="0" xfId="0" applyNumberFormat="1"/>
    <xf numFmtId="8" fontId="0" fillId="33" borderId="10" xfId="0" applyNumberFormat="1" applyFill="1" applyBorder="1"/>
    <xf numFmtId="8" fontId="16" fillId="0" borderId="0" xfId="0" applyNumberFormat="1" applyFont="1"/>
    <xf numFmtId="8" fontId="0" fillId="35" borderId="10" xfId="0" applyNumberFormat="1" applyFill="1" applyBorder="1"/>
    <xf numFmtId="49" fontId="0" fillId="34" borderId="0" xfId="0" applyNumberFormat="1" applyFill="1"/>
    <xf numFmtId="8" fontId="0" fillId="36" borderId="10" xfId="0" applyNumberFormat="1" applyFill="1" applyBorder="1"/>
    <xf numFmtId="8" fontId="0" fillId="0" borderId="10" xfId="0" applyNumberFormat="1" applyBorder="1"/>
    <xf numFmtId="0" fontId="0" fillId="36" borderId="10" xfId="0" applyFill="1" applyBorder="1"/>
    <xf numFmtId="8" fontId="0" fillId="33" borderId="12" xfId="0" applyNumberFormat="1" applyFill="1" applyBorder="1"/>
    <xf numFmtId="8" fontId="0" fillId="36" borderId="12" xfId="0" applyNumberFormat="1" applyFill="1" applyBorder="1"/>
    <xf numFmtId="8" fontId="0" fillId="36" borderId="11" xfId="0" applyNumberFormat="1" applyFill="1" applyBorder="1"/>
    <xf numFmtId="8" fontId="0" fillId="36" borderId="13" xfId="0" applyNumberFormat="1" applyFill="1" applyBorder="1"/>
    <xf numFmtId="8" fontId="0" fillId="0" borderId="17" xfId="0" applyNumberFormat="1" applyBorder="1"/>
    <xf numFmtId="8" fontId="0" fillId="0" borderId="18" xfId="0" applyNumberFormat="1" applyBorder="1"/>
    <xf numFmtId="8" fontId="16" fillId="0" borderId="19" xfId="0" applyNumberFormat="1" applyFont="1" applyBorder="1"/>
    <xf numFmtId="8" fontId="16" fillId="0" borderId="20" xfId="0" applyNumberFormat="1" applyFont="1" applyBorder="1"/>
    <xf numFmtId="8" fontId="16" fillId="0" borderId="21" xfId="0" applyNumberFormat="1" applyFont="1" applyBorder="1"/>
    <xf numFmtId="8" fontId="16" fillId="36" borderId="13" xfId="0" applyNumberFormat="1" applyFont="1" applyFill="1" applyBorder="1"/>
    <xf numFmtId="8" fontId="0" fillId="36" borderId="17" xfId="0" applyNumberFormat="1" applyFill="1" applyBorder="1"/>
    <xf numFmtId="8" fontId="0" fillId="35" borderId="18" xfId="0" applyNumberFormat="1" applyFill="1" applyBorder="1"/>
    <xf numFmtId="8" fontId="16" fillId="0" borderId="22" xfId="0" applyNumberFormat="1" applyFont="1" applyBorder="1"/>
    <xf numFmtId="8" fontId="0" fillId="37" borderId="10" xfId="0" applyNumberFormat="1" applyFill="1" applyBorder="1"/>
    <xf numFmtId="8" fontId="0" fillId="37" borderId="12" xfId="0" applyNumberFormat="1" applyFill="1" applyBorder="1"/>
    <xf numFmtId="44" fontId="0" fillId="0" borderId="0" xfId="42" applyFont="1"/>
    <xf numFmtId="0" fontId="0" fillId="0" borderId="25" xfId="0" applyBorder="1"/>
    <xf numFmtId="0" fontId="0" fillId="0" borderId="0" xfId="0" applyBorder="1"/>
    <xf numFmtId="0" fontId="16" fillId="0" borderId="0" xfId="0" applyFont="1" applyBorder="1"/>
    <xf numFmtId="8" fontId="0" fillId="0" borderId="0" xfId="0" applyNumberFormat="1" applyBorder="1"/>
    <xf numFmtId="0" fontId="16" fillId="0" borderId="26" xfId="0" applyFont="1" applyBorder="1"/>
    <xf numFmtId="44" fontId="0" fillId="0" borderId="0" xfId="42" applyFont="1" applyBorder="1"/>
    <xf numFmtId="0" fontId="0" fillId="0" borderId="27" xfId="0" applyBorder="1"/>
    <xf numFmtId="0" fontId="0" fillId="0" borderId="28" xfId="0" applyBorder="1"/>
    <xf numFmtId="8" fontId="16" fillId="0" borderId="28" xfId="0" applyNumberFormat="1" applyFont="1" applyBorder="1"/>
    <xf numFmtId="0" fontId="0" fillId="0" borderId="29" xfId="0" applyBorder="1"/>
    <xf numFmtId="0" fontId="0" fillId="36" borderId="12" xfId="0" applyFill="1" applyBorder="1"/>
    <xf numFmtId="8" fontId="0" fillId="35" borderId="12" xfId="0" applyNumberFormat="1" applyFill="1" applyBorder="1"/>
    <xf numFmtId="8" fontId="16" fillId="0" borderId="0" xfId="0" applyNumberFormat="1" applyFont="1" applyBorder="1"/>
    <xf numFmtId="8" fontId="16" fillId="36" borderId="28" xfId="0" applyNumberFormat="1" applyFont="1" applyFill="1" applyBorder="1"/>
    <xf numFmtId="8" fontId="16" fillId="34" borderId="28" xfId="0" applyNumberFormat="1" applyFont="1" applyFill="1" applyBorder="1"/>
    <xf numFmtId="0" fontId="0" fillId="34" borderId="28" xfId="0" applyFill="1" applyBorder="1"/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6" borderId="15" xfId="0" applyFill="1" applyBorder="1" applyAlignment="1">
      <alignment horizontal="center" vertical="center" wrapText="1"/>
    </xf>
    <xf numFmtId="0" fontId="0" fillId="36" borderId="16" xfId="0" applyFill="1" applyBorder="1" applyAlignment="1">
      <alignment horizontal="center" vertical="center" wrapText="1"/>
    </xf>
    <xf numFmtId="0" fontId="16" fillId="36" borderId="14" xfId="0" applyFont="1" applyFill="1" applyBorder="1" applyAlignment="1">
      <alignment horizontal="center" vertical="center" wrapText="1"/>
    </xf>
    <xf numFmtId="0" fontId="16" fillId="36" borderId="15" xfId="0" applyFont="1" applyFill="1" applyBorder="1" applyAlignment="1">
      <alignment horizontal="center" vertical="center" wrapText="1"/>
    </xf>
    <xf numFmtId="0" fontId="16" fillId="36" borderId="16" xfId="0" applyFont="1" applyFill="1" applyBorder="1" applyAlignment="1">
      <alignment horizontal="center" vertical="center" wrapText="1"/>
    </xf>
    <xf numFmtId="0" fontId="0" fillId="36" borderId="23" xfId="0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49" fontId="0" fillId="37" borderId="0" xfId="0" applyNumberFormat="1" applyFill="1" applyBorder="1" applyAlignment="1">
      <alignment wrapText="1"/>
    </xf>
    <xf numFmtId="49" fontId="0" fillId="36" borderId="0" xfId="0" applyNumberFormat="1" applyFill="1" applyBorder="1" applyAlignment="1">
      <alignment wrapText="1"/>
    </xf>
    <xf numFmtId="0" fontId="0" fillId="0" borderId="26" xfId="0" applyBorder="1"/>
    <xf numFmtId="8" fontId="0" fillId="37" borderId="0" xfId="0" applyNumberFormat="1" applyFill="1" applyBorder="1"/>
    <xf numFmtId="8" fontId="0" fillId="35" borderId="0" xfId="0" applyNumberFormat="1" applyFill="1" applyBorder="1"/>
    <xf numFmtId="8" fontId="0" fillId="36" borderId="0" xfId="0" applyNumberForma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zoomScaleNormal="100" workbookViewId="0">
      <selection activeCell="K7" sqref="K7"/>
    </sheetView>
  </sheetViews>
  <sheetFormatPr baseColWidth="10" defaultRowHeight="15" x14ac:dyDescent="0.25"/>
  <cols>
    <col min="1" max="1" width="7.7109375" bestFit="1" customWidth="1"/>
    <col min="2" max="2" width="9.85546875" bestFit="1" customWidth="1"/>
    <col min="3" max="3" width="8.28515625" bestFit="1" customWidth="1"/>
    <col min="4" max="4" width="8" bestFit="1" customWidth="1"/>
    <col min="5" max="5" width="7.7109375" customWidth="1"/>
    <col min="6" max="6" width="8.28515625" customWidth="1"/>
    <col min="7" max="7" width="11.5703125" customWidth="1"/>
    <col min="8" max="8" width="14.140625" customWidth="1"/>
    <col min="9" max="9" width="10.140625" customWidth="1"/>
    <col min="10" max="10" width="19.28515625" customWidth="1"/>
    <col min="11" max="11" width="12.42578125" customWidth="1"/>
    <col min="12" max="12" width="9.85546875" customWidth="1"/>
    <col min="13" max="13" width="7.42578125" customWidth="1"/>
    <col min="14" max="14" width="7.28515625" bestFit="1" customWidth="1"/>
    <col min="15" max="15" width="13.7109375" bestFit="1" customWidth="1"/>
    <col min="16" max="16" width="11.5703125" bestFit="1" customWidth="1"/>
    <col min="17" max="17" width="13" customWidth="1"/>
    <col min="18" max="18" width="13.140625" customWidth="1"/>
    <col min="19" max="19" width="12.7109375" bestFit="1" customWidth="1"/>
    <col min="20" max="20" width="14.85546875" bestFit="1" customWidth="1"/>
    <col min="21" max="23" width="13.7109375" bestFit="1" customWidth="1"/>
    <col min="24" max="24" width="14.85546875" bestFit="1" customWidth="1"/>
    <col min="25" max="25" width="16.28515625" customWidth="1"/>
    <col min="26" max="26" width="17.140625" customWidth="1"/>
    <col min="27" max="27" width="16.140625" customWidth="1"/>
    <col min="28" max="28" width="18.140625" customWidth="1"/>
    <col min="29" max="29" width="15.140625" hidden="1" customWidth="1"/>
    <col min="30" max="30" width="16.85546875" customWidth="1"/>
    <col min="31" max="31" width="17" customWidth="1"/>
    <col min="32" max="32" width="13.7109375" bestFit="1" customWidth="1"/>
    <col min="33" max="33" width="13.7109375" customWidth="1"/>
    <col min="34" max="34" width="13.7109375" bestFit="1" customWidth="1"/>
    <col min="35" max="35" width="4" bestFit="1" customWidth="1"/>
  </cols>
  <sheetData>
    <row r="1" spans="1:35" ht="15.75" thickBot="1" x14ac:dyDescent="0.3">
      <c r="A1" s="41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3"/>
    </row>
    <row r="2" spans="1:35" ht="15.75" thickBot="1" x14ac:dyDescent="0.3">
      <c r="A2" s="41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3"/>
    </row>
    <row r="3" spans="1:35" s="58" customFormat="1" ht="60" x14ac:dyDescent="0.25">
      <c r="A3" s="46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7" t="s">
        <v>15</v>
      </c>
      <c r="Q3" s="48" t="s">
        <v>55</v>
      </c>
      <c r="R3" s="48" t="s">
        <v>56</v>
      </c>
      <c r="S3" s="49" t="s">
        <v>32</v>
      </c>
      <c r="T3" s="50" t="s">
        <v>50</v>
      </c>
      <c r="U3" s="51" t="s">
        <v>28</v>
      </c>
      <c r="V3" s="52" t="s">
        <v>33</v>
      </c>
      <c r="W3" s="53" t="s">
        <v>49</v>
      </c>
      <c r="X3" s="54" t="s">
        <v>30</v>
      </c>
      <c r="Y3" s="55" t="s">
        <v>29</v>
      </c>
      <c r="Z3" s="52" t="s">
        <v>35</v>
      </c>
      <c r="AA3" s="52" t="s">
        <v>51</v>
      </c>
      <c r="AB3" s="52" t="s">
        <v>31</v>
      </c>
      <c r="AC3" s="47"/>
      <c r="AD3" s="56" t="s">
        <v>34</v>
      </c>
      <c r="AE3" s="56" t="s">
        <v>52</v>
      </c>
      <c r="AF3" s="49" t="s">
        <v>16</v>
      </c>
      <c r="AG3" s="49" t="s">
        <v>17</v>
      </c>
      <c r="AH3" s="49" t="s">
        <v>18</v>
      </c>
      <c r="AI3" s="57"/>
    </row>
    <row r="4" spans="1:35" ht="30" x14ac:dyDescent="0.25">
      <c r="A4" s="25">
        <v>14</v>
      </c>
      <c r="B4" s="26">
        <v>50</v>
      </c>
      <c r="C4" s="26">
        <v>2</v>
      </c>
      <c r="D4" s="26">
        <v>2020</v>
      </c>
      <c r="E4" s="26">
        <v>2</v>
      </c>
      <c r="F4" s="26">
        <v>33</v>
      </c>
      <c r="G4" s="26" t="s">
        <v>22</v>
      </c>
      <c r="H4" s="26" t="s">
        <v>23</v>
      </c>
      <c r="I4" s="26"/>
      <c r="J4" s="44" t="s">
        <v>24</v>
      </c>
      <c r="K4" s="26">
        <v>0</v>
      </c>
      <c r="L4" s="26">
        <v>0</v>
      </c>
      <c r="M4" s="26">
        <v>1</v>
      </c>
      <c r="N4" s="27">
        <v>253</v>
      </c>
      <c r="O4" s="28">
        <v>10457450</v>
      </c>
      <c r="P4" s="26">
        <v>0</v>
      </c>
      <c r="Q4" s="13">
        <v>2614362.5</v>
      </c>
      <c r="R4" s="7">
        <v>2614362.5</v>
      </c>
      <c r="S4" s="7">
        <v>2614362.5</v>
      </c>
      <c r="T4" s="14">
        <v>2614362.5</v>
      </c>
      <c r="U4" s="19">
        <f>Q4+R4</f>
        <v>5228725</v>
      </c>
      <c r="V4" s="11">
        <f>Q4+R4+S4</f>
        <v>7843087.5</v>
      </c>
      <c r="W4" s="20">
        <f>Q4+R4+S4+T4</f>
        <v>10457450</v>
      </c>
      <c r="X4" s="12">
        <v>1409574.76</v>
      </c>
      <c r="Y4" s="2">
        <v>1449784.75</v>
      </c>
      <c r="Z4" s="6">
        <v>920505.19</v>
      </c>
      <c r="AA4" s="6">
        <v>1715446.74</v>
      </c>
      <c r="AB4" s="6">
        <f t="shared" ref="AB4:AB18" si="0">X4+Y4</f>
        <v>2859359.51</v>
      </c>
      <c r="AC4" s="26"/>
      <c r="AD4" s="22">
        <f>X4+Y4+Z4</f>
        <v>3779864.6999999997</v>
      </c>
      <c r="AE4" s="4">
        <f>X4+Y4+Z4+AA4</f>
        <v>5495311.4399999995</v>
      </c>
      <c r="AF4" s="22">
        <f>AE4</f>
        <v>5495311.4399999995</v>
      </c>
      <c r="AG4" s="22">
        <f>AF4</f>
        <v>5495311.4399999995</v>
      </c>
      <c r="AH4" s="22">
        <f>AG4</f>
        <v>5495311.4399999995</v>
      </c>
      <c r="AI4" s="29">
        <v>253</v>
      </c>
    </row>
    <row r="5" spans="1:35" ht="30" x14ac:dyDescent="0.25">
      <c r="A5" s="25">
        <v>14</v>
      </c>
      <c r="B5" s="26">
        <v>50</v>
      </c>
      <c r="C5" s="26">
        <v>2</v>
      </c>
      <c r="D5" s="26">
        <v>2020</v>
      </c>
      <c r="E5" s="26">
        <v>2</v>
      </c>
      <c r="F5" s="26">
        <v>33</v>
      </c>
      <c r="G5" s="26" t="s">
        <v>22</v>
      </c>
      <c r="H5" s="26" t="s">
        <v>23</v>
      </c>
      <c r="I5" s="26"/>
      <c r="J5" s="44" t="s">
        <v>24</v>
      </c>
      <c r="K5" s="26">
        <v>0</v>
      </c>
      <c r="L5" s="26">
        <v>0</v>
      </c>
      <c r="M5" s="26">
        <v>1</v>
      </c>
      <c r="N5" s="27">
        <v>254</v>
      </c>
      <c r="O5" s="28">
        <v>2190615</v>
      </c>
      <c r="P5" s="26">
        <v>0</v>
      </c>
      <c r="Q5" s="13">
        <v>547653.69999999995</v>
      </c>
      <c r="R5" s="7">
        <v>547653.69999999995</v>
      </c>
      <c r="S5" s="7">
        <v>547653.69999999995</v>
      </c>
      <c r="T5" s="14">
        <v>547653.9</v>
      </c>
      <c r="U5" s="19">
        <f t="shared" ref="U5:U11" si="1">Q5+R5</f>
        <v>1095307.3999999999</v>
      </c>
      <c r="V5" s="11">
        <f t="shared" ref="V5:V11" si="2">Q5+R5+S5</f>
        <v>1642961.0999999999</v>
      </c>
      <c r="W5" s="20">
        <f t="shared" ref="W5:W11" si="3">Q5+R5+S5+T5</f>
        <v>2190615</v>
      </c>
      <c r="X5" s="12">
        <v>438123.06</v>
      </c>
      <c r="Y5" s="2">
        <v>1727666.96</v>
      </c>
      <c r="Z5" s="6">
        <v>873679.56</v>
      </c>
      <c r="AA5" s="6">
        <v>1691576.71</v>
      </c>
      <c r="AB5" s="6">
        <f t="shared" si="0"/>
        <v>2165790.02</v>
      </c>
      <c r="AC5" s="26"/>
      <c r="AD5" s="22">
        <f t="shared" ref="AD5:AD18" si="4">X5+Y5+Z5</f>
        <v>3039469.58</v>
      </c>
      <c r="AE5" s="4">
        <f t="shared" ref="AE5:AE19" si="5">X5+Y5+Z5+AA5</f>
        <v>4731046.29</v>
      </c>
      <c r="AF5" s="22">
        <f t="shared" ref="AF5:AH19" si="6">AE5</f>
        <v>4731046.29</v>
      </c>
      <c r="AG5" s="22">
        <f t="shared" si="6"/>
        <v>4731046.29</v>
      </c>
      <c r="AH5" s="22">
        <f t="shared" si="6"/>
        <v>4731046.29</v>
      </c>
      <c r="AI5" s="29">
        <v>254</v>
      </c>
    </row>
    <row r="6" spans="1:35" ht="30" x14ac:dyDescent="0.25">
      <c r="A6" s="25">
        <v>14</v>
      </c>
      <c r="B6" s="26">
        <v>50</v>
      </c>
      <c r="C6" s="26">
        <v>2</v>
      </c>
      <c r="D6" s="26">
        <v>2020</v>
      </c>
      <c r="E6" s="26">
        <v>2</v>
      </c>
      <c r="F6" s="26">
        <v>33</v>
      </c>
      <c r="G6" s="26" t="s">
        <v>22</v>
      </c>
      <c r="H6" s="26" t="s">
        <v>23</v>
      </c>
      <c r="I6" s="26"/>
      <c r="J6" s="44" t="s">
        <v>24</v>
      </c>
      <c r="K6" s="26">
        <v>0</v>
      </c>
      <c r="L6" s="26">
        <v>0</v>
      </c>
      <c r="M6" s="26">
        <v>1</v>
      </c>
      <c r="N6" s="27">
        <v>255</v>
      </c>
      <c r="O6" s="28">
        <v>99490</v>
      </c>
      <c r="P6" s="26">
        <v>0</v>
      </c>
      <c r="Q6" s="13">
        <v>24872.5</v>
      </c>
      <c r="R6" s="7">
        <v>24872.5</v>
      </c>
      <c r="S6" s="7">
        <v>24872.5</v>
      </c>
      <c r="T6" s="14">
        <v>24872.5</v>
      </c>
      <c r="U6" s="19">
        <f t="shared" si="1"/>
        <v>49745</v>
      </c>
      <c r="V6" s="11">
        <f t="shared" si="2"/>
        <v>74617.5</v>
      </c>
      <c r="W6" s="20">
        <f t="shared" si="3"/>
        <v>99490</v>
      </c>
      <c r="X6" s="12">
        <v>8290.8700000000008</v>
      </c>
      <c r="Y6" s="2">
        <v>0</v>
      </c>
      <c r="Z6" s="6">
        <v>0</v>
      </c>
      <c r="AA6" s="6"/>
      <c r="AB6" s="6">
        <f t="shared" si="0"/>
        <v>8290.8700000000008</v>
      </c>
      <c r="AC6" s="26"/>
      <c r="AD6" s="22">
        <f t="shared" si="4"/>
        <v>8290.8700000000008</v>
      </c>
      <c r="AE6" s="4">
        <f t="shared" si="5"/>
        <v>8290.8700000000008</v>
      </c>
      <c r="AF6" s="22">
        <f t="shared" si="6"/>
        <v>8290.8700000000008</v>
      </c>
      <c r="AG6" s="22">
        <f t="shared" si="6"/>
        <v>8290.8700000000008</v>
      </c>
      <c r="AH6" s="22">
        <f t="shared" si="6"/>
        <v>8290.8700000000008</v>
      </c>
      <c r="AI6" s="29">
        <v>255</v>
      </c>
    </row>
    <row r="7" spans="1:35" ht="45" x14ac:dyDescent="0.25">
      <c r="A7" s="25">
        <v>14</v>
      </c>
      <c r="B7" s="26">
        <v>50</v>
      </c>
      <c r="C7" s="26">
        <v>2</v>
      </c>
      <c r="D7" s="26">
        <v>2020</v>
      </c>
      <c r="E7" s="26">
        <v>2</v>
      </c>
      <c r="F7" s="26">
        <v>33</v>
      </c>
      <c r="G7" s="26" t="s">
        <v>22</v>
      </c>
      <c r="H7" s="26" t="s">
        <v>23</v>
      </c>
      <c r="I7" s="26"/>
      <c r="J7" s="44" t="s">
        <v>25</v>
      </c>
      <c r="K7" s="26">
        <v>0</v>
      </c>
      <c r="L7" s="26">
        <v>0</v>
      </c>
      <c r="M7" s="26">
        <v>1</v>
      </c>
      <c r="N7" s="27">
        <v>272</v>
      </c>
      <c r="O7" s="28">
        <v>251480</v>
      </c>
      <c r="P7" s="26">
        <v>0</v>
      </c>
      <c r="Q7" s="13">
        <v>62870</v>
      </c>
      <c r="R7" s="7">
        <v>62870</v>
      </c>
      <c r="S7" s="7">
        <v>62870</v>
      </c>
      <c r="T7" s="14">
        <v>62870</v>
      </c>
      <c r="U7" s="19">
        <f t="shared" si="1"/>
        <v>125740</v>
      </c>
      <c r="V7" s="11">
        <f t="shared" si="2"/>
        <v>188610</v>
      </c>
      <c r="W7" s="20">
        <f t="shared" si="3"/>
        <v>251480</v>
      </c>
      <c r="X7" s="12">
        <v>41913.300000000003</v>
      </c>
      <c r="Y7" s="2">
        <v>0</v>
      </c>
      <c r="Z7" s="6">
        <v>0</v>
      </c>
      <c r="AA7" s="6"/>
      <c r="AB7" s="6">
        <f t="shared" si="0"/>
        <v>41913.300000000003</v>
      </c>
      <c r="AC7" s="26"/>
      <c r="AD7" s="22">
        <f t="shared" si="4"/>
        <v>41913.300000000003</v>
      </c>
      <c r="AE7" s="4">
        <f t="shared" si="5"/>
        <v>41913.300000000003</v>
      </c>
      <c r="AF7" s="22">
        <f t="shared" si="6"/>
        <v>41913.300000000003</v>
      </c>
      <c r="AG7" s="22">
        <f t="shared" si="6"/>
        <v>41913.300000000003</v>
      </c>
      <c r="AH7" s="22">
        <f t="shared" si="6"/>
        <v>41913.300000000003</v>
      </c>
      <c r="AI7" s="29">
        <v>272</v>
      </c>
    </row>
    <row r="8" spans="1:35" ht="45" x14ac:dyDescent="0.25">
      <c r="A8" s="25">
        <v>14</v>
      </c>
      <c r="B8" s="26">
        <v>50</v>
      </c>
      <c r="C8" s="26">
        <v>2</v>
      </c>
      <c r="D8" s="26">
        <v>2020</v>
      </c>
      <c r="E8" s="26">
        <v>2</v>
      </c>
      <c r="F8" s="26">
        <v>33</v>
      </c>
      <c r="G8" s="26" t="s">
        <v>22</v>
      </c>
      <c r="H8" s="26" t="s">
        <v>23</v>
      </c>
      <c r="I8" s="26"/>
      <c r="J8" s="44" t="s">
        <v>25</v>
      </c>
      <c r="K8" s="26">
        <v>0</v>
      </c>
      <c r="L8" s="26">
        <v>0</v>
      </c>
      <c r="M8" s="26">
        <v>1</v>
      </c>
      <c r="N8" s="27">
        <v>297</v>
      </c>
      <c r="O8" s="28">
        <v>256808</v>
      </c>
      <c r="P8" s="26">
        <v>0</v>
      </c>
      <c r="Q8" s="13">
        <v>64202</v>
      </c>
      <c r="R8" s="7">
        <v>64202</v>
      </c>
      <c r="S8" s="7">
        <v>64202</v>
      </c>
      <c r="T8" s="14">
        <v>64202</v>
      </c>
      <c r="U8" s="19">
        <f t="shared" si="1"/>
        <v>128404</v>
      </c>
      <c r="V8" s="11">
        <f t="shared" si="2"/>
        <v>192606</v>
      </c>
      <c r="W8" s="20">
        <f t="shared" si="3"/>
        <v>256808</v>
      </c>
      <c r="X8" s="12">
        <v>64201.94</v>
      </c>
      <c r="Y8" s="2">
        <v>0</v>
      </c>
      <c r="Z8" s="6">
        <v>0</v>
      </c>
      <c r="AA8" s="6"/>
      <c r="AB8" s="6">
        <f t="shared" si="0"/>
        <v>64201.94</v>
      </c>
      <c r="AC8" s="26"/>
      <c r="AD8" s="22">
        <f t="shared" si="4"/>
        <v>64201.94</v>
      </c>
      <c r="AE8" s="4">
        <f t="shared" si="5"/>
        <v>64201.94</v>
      </c>
      <c r="AF8" s="22">
        <f t="shared" si="6"/>
        <v>64201.94</v>
      </c>
      <c r="AG8" s="22">
        <f t="shared" si="6"/>
        <v>64201.94</v>
      </c>
      <c r="AH8" s="22">
        <f t="shared" si="6"/>
        <v>64201.94</v>
      </c>
      <c r="AI8" s="29">
        <v>297</v>
      </c>
    </row>
    <row r="9" spans="1:35" x14ac:dyDescent="0.25">
      <c r="A9" s="25">
        <v>14</v>
      </c>
      <c r="B9" s="26">
        <v>50</v>
      </c>
      <c r="C9" s="26">
        <v>2</v>
      </c>
      <c r="D9" s="26">
        <v>2020</v>
      </c>
      <c r="E9" s="26">
        <v>2</v>
      </c>
      <c r="F9" s="26">
        <v>33</v>
      </c>
      <c r="G9" s="26" t="s">
        <v>22</v>
      </c>
      <c r="H9" s="26" t="s">
        <v>23</v>
      </c>
      <c r="I9" s="26"/>
      <c r="J9" s="44" t="s">
        <v>26</v>
      </c>
      <c r="K9" s="26">
        <v>0</v>
      </c>
      <c r="L9" s="26">
        <v>0</v>
      </c>
      <c r="M9" s="26">
        <v>1</v>
      </c>
      <c r="N9" s="27">
        <v>311</v>
      </c>
      <c r="O9" s="28">
        <v>19297133</v>
      </c>
      <c r="P9" s="26">
        <v>0</v>
      </c>
      <c r="Q9" s="13">
        <v>4824283.21</v>
      </c>
      <c r="R9" s="7">
        <v>4824283.21</v>
      </c>
      <c r="S9" s="7">
        <v>4824283.21</v>
      </c>
      <c r="T9" s="14">
        <v>4824283.37</v>
      </c>
      <c r="U9" s="19">
        <f t="shared" si="1"/>
        <v>9648566.4199999999</v>
      </c>
      <c r="V9" s="11">
        <f t="shared" si="2"/>
        <v>14472849.629999999</v>
      </c>
      <c r="W9" s="20">
        <f t="shared" si="3"/>
        <v>19297133</v>
      </c>
      <c r="X9" s="12">
        <v>3008007.01</v>
      </c>
      <c r="Y9" s="2">
        <v>4218545</v>
      </c>
      <c r="Z9" s="6">
        <v>5175213.7699999996</v>
      </c>
      <c r="AA9" s="6">
        <v>5992132.6399999997</v>
      </c>
      <c r="AB9" s="6">
        <f t="shared" si="0"/>
        <v>7226552.0099999998</v>
      </c>
      <c r="AC9" s="26"/>
      <c r="AD9" s="22">
        <f t="shared" si="4"/>
        <v>12401765.779999999</v>
      </c>
      <c r="AE9" s="4">
        <f>X9+Y9+Z9+AA9</f>
        <v>18393898.419999998</v>
      </c>
      <c r="AF9" s="22">
        <f t="shared" si="6"/>
        <v>18393898.419999998</v>
      </c>
      <c r="AG9" s="22">
        <f t="shared" si="6"/>
        <v>18393898.419999998</v>
      </c>
      <c r="AH9" s="22">
        <f t="shared" si="6"/>
        <v>18393898.419999998</v>
      </c>
      <c r="AI9" s="29">
        <v>311</v>
      </c>
    </row>
    <row r="10" spans="1:35" ht="30" x14ac:dyDescent="0.25">
      <c r="A10" s="25">
        <v>14</v>
      </c>
      <c r="B10" s="26">
        <v>50</v>
      </c>
      <c r="C10" s="26">
        <v>2</v>
      </c>
      <c r="D10" s="26">
        <v>2020</v>
      </c>
      <c r="E10" s="26">
        <v>2</v>
      </c>
      <c r="F10" s="26">
        <v>33</v>
      </c>
      <c r="G10" s="26" t="s">
        <v>22</v>
      </c>
      <c r="H10" s="26" t="s">
        <v>23</v>
      </c>
      <c r="I10" s="26"/>
      <c r="J10" s="44" t="s">
        <v>24</v>
      </c>
      <c r="K10" s="26">
        <v>0</v>
      </c>
      <c r="L10" s="26">
        <v>0</v>
      </c>
      <c r="M10" s="26">
        <v>1</v>
      </c>
      <c r="N10" s="27">
        <v>324</v>
      </c>
      <c r="O10" s="28">
        <v>809068</v>
      </c>
      <c r="P10" s="26">
        <v>0</v>
      </c>
      <c r="Q10" s="13">
        <v>202267</v>
      </c>
      <c r="R10" s="7">
        <v>202267</v>
      </c>
      <c r="S10" s="7">
        <v>202267</v>
      </c>
      <c r="T10" s="14">
        <v>202267</v>
      </c>
      <c r="U10" s="19">
        <f t="shared" si="1"/>
        <v>404534</v>
      </c>
      <c r="V10" s="11">
        <f t="shared" si="2"/>
        <v>606801</v>
      </c>
      <c r="W10" s="20">
        <f t="shared" si="3"/>
        <v>809068</v>
      </c>
      <c r="X10" s="12">
        <v>80906.759999999995</v>
      </c>
      <c r="Y10" s="2">
        <v>12943.4</v>
      </c>
      <c r="Z10" s="6">
        <v>11600</v>
      </c>
      <c r="AA10" s="6">
        <v>15630.2</v>
      </c>
      <c r="AB10" s="6">
        <f t="shared" si="0"/>
        <v>93850.159999999989</v>
      </c>
      <c r="AC10" s="26"/>
      <c r="AD10" s="22">
        <f t="shared" si="4"/>
        <v>105450.15999999999</v>
      </c>
      <c r="AE10" s="4">
        <f t="shared" si="5"/>
        <v>121080.35999999999</v>
      </c>
      <c r="AF10" s="22">
        <f t="shared" si="6"/>
        <v>121080.35999999999</v>
      </c>
      <c r="AG10" s="22">
        <f t="shared" si="6"/>
        <v>121080.35999999999</v>
      </c>
      <c r="AH10" s="22">
        <f t="shared" si="6"/>
        <v>121080.35999999999</v>
      </c>
      <c r="AI10" s="29">
        <v>324</v>
      </c>
    </row>
    <row r="11" spans="1:35" x14ac:dyDescent="0.25">
      <c r="A11" s="25">
        <v>14</v>
      </c>
      <c r="B11" s="26">
        <v>50</v>
      </c>
      <c r="C11" s="26">
        <v>2</v>
      </c>
      <c r="D11" s="26">
        <v>2020</v>
      </c>
      <c r="E11" s="26">
        <v>2</v>
      </c>
      <c r="F11" s="26">
        <v>33</v>
      </c>
      <c r="G11" s="26" t="s">
        <v>22</v>
      </c>
      <c r="H11" s="26" t="s">
        <v>23</v>
      </c>
      <c r="I11" s="26"/>
      <c r="J11" s="44" t="s">
        <v>27</v>
      </c>
      <c r="K11" s="26">
        <v>0</v>
      </c>
      <c r="L11" s="26">
        <v>0</v>
      </c>
      <c r="M11" s="26">
        <v>1</v>
      </c>
      <c r="N11" s="27">
        <v>341</v>
      </c>
      <c r="O11" s="28">
        <v>38000</v>
      </c>
      <c r="P11" s="26">
        <v>0</v>
      </c>
      <c r="Q11" s="13">
        <v>9500</v>
      </c>
      <c r="R11" s="7">
        <v>9500</v>
      </c>
      <c r="S11" s="7">
        <v>9500</v>
      </c>
      <c r="T11" s="14">
        <v>9500</v>
      </c>
      <c r="U11" s="19">
        <f t="shared" si="1"/>
        <v>19000</v>
      </c>
      <c r="V11" s="11">
        <f t="shared" si="2"/>
        <v>28500</v>
      </c>
      <c r="W11" s="20">
        <f t="shared" si="3"/>
        <v>38000</v>
      </c>
      <c r="X11" s="12">
        <v>3800</v>
      </c>
      <c r="Y11" s="2">
        <v>7002.53</v>
      </c>
      <c r="Z11" s="6">
        <v>4668.84</v>
      </c>
      <c r="AA11" s="6">
        <v>4528.67</v>
      </c>
      <c r="AB11" s="6">
        <f t="shared" si="0"/>
        <v>10802.529999999999</v>
      </c>
      <c r="AC11" s="26"/>
      <c r="AD11" s="22">
        <f t="shared" si="4"/>
        <v>15471.369999999999</v>
      </c>
      <c r="AE11" s="4">
        <f t="shared" si="5"/>
        <v>20000.04</v>
      </c>
      <c r="AF11" s="22">
        <f t="shared" si="6"/>
        <v>20000.04</v>
      </c>
      <c r="AG11" s="22">
        <f t="shared" si="6"/>
        <v>20000.04</v>
      </c>
      <c r="AH11" s="22">
        <f t="shared" si="6"/>
        <v>20000.04</v>
      </c>
      <c r="AI11" s="29">
        <v>341</v>
      </c>
    </row>
    <row r="12" spans="1:35" ht="15.75" thickBot="1" x14ac:dyDescent="0.3">
      <c r="A12" s="25"/>
      <c r="B12" s="26"/>
      <c r="C12" s="26"/>
      <c r="D12" s="26"/>
      <c r="E12" s="26"/>
      <c r="F12" s="26"/>
      <c r="G12" s="26"/>
      <c r="H12" s="26"/>
      <c r="I12" s="26"/>
      <c r="J12" s="44" t="s">
        <v>26</v>
      </c>
      <c r="K12" s="26"/>
      <c r="L12" s="26"/>
      <c r="M12" s="26"/>
      <c r="N12" s="27">
        <v>246</v>
      </c>
      <c r="O12" s="26"/>
      <c r="P12" s="26"/>
      <c r="Q12" s="15">
        <f>SUM(Q4:Q11)</f>
        <v>8350010.9100000001</v>
      </c>
      <c r="R12" s="16">
        <f t="shared" ref="R12:T12" si="7">SUM(R4:R11)</f>
        <v>8350010.9100000001</v>
      </c>
      <c r="S12" s="16">
        <f t="shared" si="7"/>
        <v>8350010.9100000001</v>
      </c>
      <c r="T12" s="17">
        <f t="shared" si="7"/>
        <v>8350011.2699999996</v>
      </c>
      <c r="U12" s="15">
        <f>SUM(U4:U11)</f>
        <v>16700021.82</v>
      </c>
      <c r="V12" s="21">
        <f>SUM(V4:V11)</f>
        <v>25050032.729999997</v>
      </c>
      <c r="W12" s="17">
        <f>SUM(W4:W11)</f>
        <v>33400044</v>
      </c>
      <c r="X12" s="18"/>
      <c r="Y12" s="2">
        <v>1059500.43</v>
      </c>
      <c r="Z12" s="6">
        <v>0</v>
      </c>
      <c r="AA12" s="6"/>
      <c r="AB12" s="6">
        <f t="shared" si="0"/>
        <v>1059500.43</v>
      </c>
      <c r="AC12" s="26"/>
      <c r="AD12" s="22">
        <f t="shared" si="4"/>
        <v>1059500.43</v>
      </c>
      <c r="AE12" s="4">
        <f t="shared" si="5"/>
        <v>1059500.43</v>
      </c>
      <c r="AF12" s="22">
        <f t="shared" si="6"/>
        <v>1059500.43</v>
      </c>
      <c r="AG12" s="22">
        <f t="shared" si="6"/>
        <v>1059500.43</v>
      </c>
      <c r="AH12" s="22">
        <f t="shared" si="6"/>
        <v>1059500.43</v>
      </c>
      <c r="AI12" s="29">
        <v>246</v>
      </c>
    </row>
    <row r="13" spans="1:35" ht="45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44" t="s">
        <v>25</v>
      </c>
      <c r="K13" s="26"/>
      <c r="L13" s="26"/>
      <c r="M13" s="26"/>
      <c r="N13" s="27">
        <v>159</v>
      </c>
      <c r="O13" s="26"/>
      <c r="P13" s="26"/>
      <c r="Q13" s="26"/>
      <c r="R13" s="26"/>
      <c r="S13" s="26"/>
      <c r="T13" s="26"/>
      <c r="U13" s="27"/>
      <c r="V13" s="27"/>
      <c r="W13" s="27"/>
      <c r="X13" s="8"/>
      <c r="Y13" s="2">
        <v>38976</v>
      </c>
      <c r="Z13" s="6">
        <v>0</v>
      </c>
      <c r="AA13" s="6"/>
      <c r="AB13" s="6">
        <f t="shared" si="0"/>
        <v>38976</v>
      </c>
      <c r="AC13" s="26"/>
      <c r="AD13" s="22">
        <f t="shared" si="4"/>
        <v>38976</v>
      </c>
      <c r="AE13" s="4">
        <f t="shared" si="5"/>
        <v>38976</v>
      </c>
      <c r="AF13" s="22">
        <f t="shared" si="6"/>
        <v>38976</v>
      </c>
      <c r="AG13" s="22">
        <f t="shared" si="6"/>
        <v>38976</v>
      </c>
      <c r="AH13" s="22">
        <f t="shared" si="6"/>
        <v>38976</v>
      </c>
      <c r="AI13" s="29">
        <v>159</v>
      </c>
    </row>
    <row r="14" spans="1:35" ht="30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44" t="s">
        <v>24</v>
      </c>
      <c r="K14" s="26"/>
      <c r="L14" s="26"/>
      <c r="M14" s="26"/>
      <c r="N14" s="27">
        <v>215</v>
      </c>
      <c r="O14" s="26"/>
      <c r="P14" s="26"/>
      <c r="Q14" s="26"/>
      <c r="R14" s="26"/>
      <c r="S14" s="26"/>
      <c r="T14" s="26"/>
      <c r="U14" s="26"/>
      <c r="V14" s="26"/>
      <c r="W14" s="26"/>
      <c r="X14" s="8"/>
      <c r="Y14" s="2">
        <v>6260.06</v>
      </c>
      <c r="Z14" s="6">
        <v>0</v>
      </c>
      <c r="AA14" s="6"/>
      <c r="AB14" s="6">
        <f t="shared" si="0"/>
        <v>6260.06</v>
      </c>
      <c r="AC14" s="26"/>
      <c r="AD14" s="22">
        <f t="shared" si="4"/>
        <v>6260.06</v>
      </c>
      <c r="AE14" s="4">
        <f t="shared" si="5"/>
        <v>6260.06</v>
      </c>
      <c r="AF14" s="22">
        <f t="shared" si="6"/>
        <v>6260.06</v>
      </c>
      <c r="AG14" s="22">
        <f t="shared" si="6"/>
        <v>6260.06</v>
      </c>
      <c r="AH14" s="22">
        <f t="shared" si="6"/>
        <v>6260.06</v>
      </c>
      <c r="AI14" s="29">
        <v>215</v>
      </c>
    </row>
    <row r="15" spans="1:35" ht="30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44" t="s">
        <v>24</v>
      </c>
      <c r="K15" s="26"/>
      <c r="L15" s="26"/>
      <c r="M15" s="26"/>
      <c r="N15" s="27">
        <v>337</v>
      </c>
      <c r="O15" s="26">
        <v>0</v>
      </c>
      <c r="P15" s="30">
        <v>32473.5</v>
      </c>
      <c r="Q15" s="26"/>
      <c r="R15" s="26"/>
      <c r="S15" s="26"/>
      <c r="T15" s="26"/>
      <c r="U15" s="26"/>
      <c r="V15" s="26"/>
      <c r="W15" s="30">
        <v>32473.5</v>
      </c>
      <c r="X15" s="8"/>
      <c r="Y15" s="2">
        <v>621710.12</v>
      </c>
      <c r="Z15" s="6">
        <v>1132155.57</v>
      </c>
      <c r="AA15" s="6">
        <v>31370.02</v>
      </c>
      <c r="AB15" s="6">
        <f t="shared" si="0"/>
        <v>621710.12</v>
      </c>
      <c r="AC15" s="26"/>
      <c r="AD15" s="22">
        <f t="shared" si="4"/>
        <v>1753865.69</v>
      </c>
      <c r="AE15" s="4">
        <v>1785251.85</v>
      </c>
      <c r="AF15" s="22">
        <v>1785235.71</v>
      </c>
      <c r="AG15" s="22">
        <v>1785235.71</v>
      </c>
      <c r="AH15" s="22">
        <v>1785235.71</v>
      </c>
      <c r="AI15" s="29">
        <v>337</v>
      </c>
    </row>
    <row r="16" spans="1:35" ht="30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44" t="s">
        <v>24</v>
      </c>
      <c r="K16" s="26"/>
      <c r="L16" s="26"/>
      <c r="M16" s="26"/>
      <c r="N16" s="27">
        <v>566</v>
      </c>
      <c r="O16" s="26"/>
      <c r="P16" s="26"/>
      <c r="Q16" s="26"/>
      <c r="R16" s="26"/>
      <c r="S16" s="26"/>
      <c r="T16" s="26"/>
      <c r="U16" s="26"/>
      <c r="V16" s="26"/>
      <c r="W16" s="26"/>
      <c r="X16" s="8"/>
      <c r="Y16" s="2">
        <v>37500</v>
      </c>
      <c r="Z16" s="6">
        <v>0</v>
      </c>
      <c r="AA16" s="6"/>
      <c r="AB16" s="6">
        <f t="shared" si="0"/>
        <v>37500</v>
      </c>
      <c r="AC16" s="26"/>
      <c r="AD16" s="22">
        <f t="shared" si="4"/>
        <v>37500</v>
      </c>
      <c r="AE16" s="4">
        <f t="shared" si="5"/>
        <v>37500</v>
      </c>
      <c r="AF16" s="22">
        <f t="shared" si="6"/>
        <v>37500</v>
      </c>
      <c r="AG16" s="22">
        <f t="shared" si="6"/>
        <v>37500</v>
      </c>
      <c r="AH16" s="22">
        <f t="shared" si="6"/>
        <v>37500</v>
      </c>
      <c r="AI16" s="29">
        <v>566</v>
      </c>
    </row>
    <row r="17" spans="1:35" ht="30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44" t="s">
        <v>24</v>
      </c>
      <c r="K17" s="26"/>
      <c r="L17" s="26"/>
      <c r="M17" s="26"/>
      <c r="N17" s="27">
        <v>355</v>
      </c>
      <c r="O17" s="26"/>
      <c r="P17" s="26"/>
      <c r="Q17" s="26"/>
      <c r="R17" s="26"/>
      <c r="S17" s="26"/>
      <c r="T17" s="26"/>
      <c r="U17" s="26"/>
      <c r="V17" s="26"/>
      <c r="W17" s="26"/>
      <c r="X17" s="8"/>
      <c r="Y17" s="2">
        <v>30160</v>
      </c>
      <c r="Z17" s="6">
        <v>0</v>
      </c>
      <c r="AA17" s="6"/>
      <c r="AB17" s="6">
        <f t="shared" si="0"/>
        <v>30160</v>
      </c>
      <c r="AC17" s="26"/>
      <c r="AD17" s="22">
        <f t="shared" si="4"/>
        <v>30160</v>
      </c>
      <c r="AE17" s="4">
        <f t="shared" si="5"/>
        <v>30160</v>
      </c>
      <c r="AF17" s="22">
        <f t="shared" si="6"/>
        <v>30160</v>
      </c>
      <c r="AG17" s="22">
        <f t="shared" si="6"/>
        <v>30160</v>
      </c>
      <c r="AH17" s="22">
        <f t="shared" si="6"/>
        <v>30160</v>
      </c>
      <c r="AI17" s="29">
        <v>355</v>
      </c>
    </row>
    <row r="18" spans="1:35" ht="30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44" t="s">
        <v>24</v>
      </c>
      <c r="K18" s="26"/>
      <c r="L18" s="26"/>
      <c r="M18" s="26"/>
      <c r="N18" s="27">
        <v>531</v>
      </c>
      <c r="O18" s="26"/>
      <c r="P18" s="26"/>
      <c r="Q18" s="26"/>
      <c r="R18" s="26"/>
      <c r="S18" s="26"/>
      <c r="T18" s="26"/>
      <c r="U18" s="26"/>
      <c r="V18" s="26"/>
      <c r="W18" s="26"/>
      <c r="X18" s="8"/>
      <c r="Y18" s="9">
        <v>324800</v>
      </c>
      <c r="Z18" s="10">
        <v>0</v>
      </c>
      <c r="AA18" s="10"/>
      <c r="AB18" s="10">
        <f t="shared" si="0"/>
        <v>324800</v>
      </c>
      <c r="AC18" s="26"/>
      <c r="AD18" s="23">
        <f t="shared" si="4"/>
        <v>324800</v>
      </c>
      <c r="AE18" s="4">
        <f t="shared" si="5"/>
        <v>324800</v>
      </c>
      <c r="AF18" s="22">
        <f t="shared" si="6"/>
        <v>324800</v>
      </c>
      <c r="AG18" s="22">
        <f t="shared" si="6"/>
        <v>324800</v>
      </c>
      <c r="AH18" s="22">
        <f t="shared" si="6"/>
        <v>324800</v>
      </c>
      <c r="AI18" s="29">
        <v>531</v>
      </c>
    </row>
    <row r="19" spans="1:35" ht="30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44" t="s">
        <v>24</v>
      </c>
      <c r="K19" s="26"/>
      <c r="L19" s="26"/>
      <c r="M19" s="26"/>
      <c r="N19" s="27">
        <v>132</v>
      </c>
      <c r="O19" s="26"/>
      <c r="P19" s="26"/>
      <c r="Q19" s="26"/>
      <c r="R19" s="26"/>
      <c r="S19" s="26"/>
      <c r="T19" s="26"/>
      <c r="U19" s="26"/>
      <c r="V19" s="26"/>
      <c r="W19" s="26"/>
      <c r="X19" s="35"/>
      <c r="Y19" s="9"/>
      <c r="Z19" s="10"/>
      <c r="AA19" s="10">
        <v>1274326.5</v>
      </c>
      <c r="AB19" s="10"/>
      <c r="AC19" s="26"/>
      <c r="AD19" s="23"/>
      <c r="AE19" s="36">
        <f t="shared" si="5"/>
        <v>1274326.5</v>
      </c>
      <c r="AF19" s="23">
        <f t="shared" si="6"/>
        <v>1274326.5</v>
      </c>
      <c r="AG19" s="23">
        <f t="shared" si="6"/>
        <v>1274326.5</v>
      </c>
      <c r="AH19" s="23">
        <f t="shared" si="6"/>
        <v>1274326.5</v>
      </c>
      <c r="AI19" s="29">
        <v>132</v>
      </c>
    </row>
    <row r="20" spans="1:35" s="26" customFormat="1" ht="15.75" thickBot="1" x14ac:dyDescent="0.3">
      <c r="A20" s="31"/>
      <c r="B20" s="32"/>
      <c r="C20" s="32"/>
      <c r="D20" s="32"/>
      <c r="E20" s="32"/>
      <c r="F20" s="32"/>
      <c r="G20" s="32"/>
      <c r="H20" s="32"/>
      <c r="I20" s="32"/>
      <c r="J20" s="45"/>
      <c r="K20" s="32"/>
      <c r="L20" s="32"/>
      <c r="M20" s="32"/>
      <c r="N20" s="32"/>
      <c r="O20" s="33">
        <f>SUM(O4:O11)</f>
        <v>33400044</v>
      </c>
      <c r="P20" s="33">
        <f>SUM(P4:P19)</f>
        <v>32473.5</v>
      </c>
      <c r="Q20" s="32"/>
      <c r="R20" s="32"/>
      <c r="S20" s="32"/>
      <c r="T20" s="32"/>
      <c r="U20" s="32"/>
      <c r="V20" s="32"/>
      <c r="W20" s="33">
        <f>SUM(W4:W11)+W15</f>
        <v>33432517.5</v>
      </c>
      <c r="X20" s="38">
        <f>SUM(X4:X18)</f>
        <v>5054817.6999999993</v>
      </c>
      <c r="Y20" s="33">
        <f>SUM(Y4:Y18)</f>
        <v>9534849.25</v>
      </c>
      <c r="Z20" s="33">
        <f>SUM(Z4:Z18)</f>
        <v>8117822.9299999997</v>
      </c>
      <c r="AA20" s="33">
        <f>SUM(AA4:AA19)</f>
        <v>10725011.479999999</v>
      </c>
      <c r="AB20" s="39">
        <f>SUM(AB4:AB18)</f>
        <v>14589666.949999997</v>
      </c>
      <c r="AC20" s="40"/>
      <c r="AD20" s="39">
        <f>SUM(AD4:AD18)</f>
        <v>22707489.879999999</v>
      </c>
      <c r="AE20" s="39">
        <f>SUM(AE4:AE19)</f>
        <v>33432517.499999996</v>
      </c>
      <c r="AF20" s="39">
        <f t="shared" ref="AF20:AH20" si="8">SUM(AF4:AF19)</f>
        <v>33432501.359999996</v>
      </c>
      <c r="AG20" s="39">
        <f t="shared" si="8"/>
        <v>33432501.359999996</v>
      </c>
      <c r="AH20" s="39">
        <f t="shared" si="8"/>
        <v>33432501.359999996</v>
      </c>
      <c r="AI20" s="34"/>
    </row>
    <row r="22" spans="1:35" x14ac:dyDescent="0.25">
      <c r="U22" s="1"/>
      <c r="V22" s="1"/>
      <c r="W22" s="1"/>
      <c r="X22" s="1"/>
      <c r="Y22" s="1"/>
      <c r="Z22" s="1"/>
      <c r="AA22" s="1"/>
    </row>
    <row r="33" spans="17:27" x14ac:dyDescent="0.25">
      <c r="Q33" s="5"/>
      <c r="Y33" s="3"/>
      <c r="Z33" s="3"/>
      <c r="AA33" s="3"/>
    </row>
    <row r="34" spans="17:27" x14ac:dyDescent="0.25">
      <c r="Q34" s="5"/>
    </row>
    <row r="35" spans="17:27" x14ac:dyDescent="0.25">
      <c r="Q35" s="5"/>
    </row>
    <row r="36" spans="17:27" x14ac:dyDescent="0.25">
      <c r="Q36" s="5"/>
    </row>
    <row r="37" spans="17:27" x14ac:dyDescent="0.25">
      <c r="Q37" s="5"/>
    </row>
    <row r="38" spans="17:27" x14ac:dyDescent="0.25">
      <c r="Q38" s="5"/>
    </row>
    <row r="39" spans="17:27" x14ac:dyDescent="0.25">
      <c r="Q39" s="5"/>
    </row>
    <row r="40" spans="17:27" x14ac:dyDescent="0.25">
      <c r="Q40" s="5"/>
    </row>
  </sheetData>
  <mergeCells count="2">
    <mergeCell ref="A1:AI1"/>
    <mergeCell ref="A2:AI2"/>
  </mergeCells>
  <pageMargins left="0.7" right="0.7" top="0.75" bottom="0.75" header="0.3" footer="0.3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opLeftCell="E1" workbookViewId="0">
      <selection activeCell="W12" sqref="W12"/>
    </sheetView>
  </sheetViews>
  <sheetFormatPr baseColWidth="10" defaultRowHeight="15" x14ac:dyDescent="0.25"/>
  <cols>
    <col min="7" max="7" width="16.28515625" customWidth="1"/>
    <col min="9" max="9" width="16.140625" hidden="1" customWidth="1"/>
    <col min="10" max="12" width="16.42578125" hidden="1" customWidth="1"/>
    <col min="13" max="14" width="15.28515625" hidden="1" customWidth="1"/>
    <col min="15" max="15" width="15.28515625" customWidth="1"/>
    <col min="16" max="18" width="13.42578125" hidden="1" customWidth="1"/>
    <col min="19" max="19" width="13.42578125" customWidth="1"/>
    <col min="20" max="20" width="13.7109375" customWidth="1"/>
    <col min="21" max="21" width="14" customWidth="1"/>
    <col min="22" max="22" width="14.5703125" customWidth="1"/>
    <col min="25" max="25" width="14" bestFit="1" customWidth="1"/>
  </cols>
  <sheetData>
    <row r="1" spans="1:25" ht="15.75" thickBot="1" x14ac:dyDescent="0.3"/>
    <row r="2" spans="1:25" ht="15.75" thickBot="1" x14ac:dyDescent="0.3">
      <c r="E2" s="41" t="s">
        <v>53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 ht="15.75" thickBot="1" x14ac:dyDescent="0.3">
      <c r="E3" s="41" t="s">
        <v>57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ht="60" x14ac:dyDescent="0.25">
      <c r="A4" t="s">
        <v>8</v>
      </c>
      <c r="B4" t="s">
        <v>9</v>
      </c>
      <c r="C4" t="s">
        <v>10</v>
      </c>
      <c r="D4" t="s">
        <v>11</v>
      </c>
      <c r="E4" s="25" t="s">
        <v>12</v>
      </c>
      <c r="F4" s="26" t="s">
        <v>13</v>
      </c>
      <c r="G4" s="26" t="s">
        <v>14</v>
      </c>
      <c r="H4" s="26" t="s">
        <v>15</v>
      </c>
      <c r="I4" s="59" t="s">
        <v>36</v>
      </c>
      <c r="J4" s="59" t="s">
        <v>37</v>
      </c>
      <c r="K4" s="59" t="s">
        <v>41</v>
      </c>
      <c r="L4" s="60" t="s">
        <v>46</v>
      </c>
      <c r="M4" s="59" t="s">
        <v>38</v>
      </c>
      <c r="N4" s="59" t="s">
        <v>42</v>
      </c>
      <c r="O4" s="60" t="s">
        <v>47</v>
      </c>
      <c r="P4" s="59" t="s">
        <v>43</v>
      </c>
      <c r="Q4" s="59" t="s">
        <v>45</v>
      </c>
      <c r="R4" s="59" t="s">
        <v>44</v>
      </c>
      <c r="S4" s="61" t="s">
        <v>48</v>
      </c>
      <c r="T4" s="59" t="s">
        <v>16</v>
      </c>
      <c r="U4" s="59" t="s">
        <v>17</v>
      </c>
      <c r="V4" s="59" t="s">
        <v>18</v>
      </c>
      <c r="W4" s="26" t="s">
        <v>19</v>
      </c>
      <c r="X4" s="26" t="s">
        <v>20</v>
      </c>
      <c r="Y4" s="62" t="s">
        <v>21</v>
      </c>
    </row>
    <row r="5" spans="1:25" x14ac:dyDescent="0.25">
      <c r="A5" t="s">
        <v>39</v>
      </c>
      <c r="B5" t="s">
        <v>40</v>
      </c>
      <c r="C5">
        <v>0</v>
      </c>
      <c r="D5">
        <v>0</v>
      </c>
      <c r="E5" s="25">
        <v>2</v>
      </c>
      <c r="F5" s="26">
        <v>613</v>
      </c>
      <c r="G5" s="28">
        <v>11615294</v>
      </c>
      <c r="H5" s="28">
        <v>0</v>
      </c>
      <c r="I5" s="28">
        <v>4538448</v>
      </c>
      <c r="J5" s="28">
        <v>4538448</v>
      </c>
      <c r="K5" s="28">
        <v>4538448</v>
      </c>
      <c r="L5" s="63">
        <v>1512816</v>
      </c>
      <c r="M5" s="28">
        <v>9076896</v>
      </c>
      <c r="N5" s="28">
        <f>I5+J5+K5</f>
        <v>13615344</v>
      </c>
      <c r="O5" s="63">
        <f>N5+L5</f>
        <v>15128160</v>
      </c>
      <c r="P5" s="28">
        <v>47053.38</v>
      </c>
      <c r="Q5" s="28">
        <v>1300537.8999999999</v>
      </c>
      <c r="R5" s="28">
        <f>P5+Q5</f>
        <v>1347591.2799999998</v>
      </c>
      <c r="S5" s="64">
        <v>5063170.8</v>
      </c>
      <c r="T5" s="28">
        <f>S5</f>
        <v>5063170.8</v>
      </c>
      <c r="U5" s="28">
        <f>S5</f>
        <v>5063170.8</v>
      </c>
      <c r="V5" s="28">
        <f>S5</f>
        <v>5063170.8</v>
      </c>
      <c r="W5" s="26">
        <v>613</v>
      </c>
      <c r="X5" s="26"/>
      <c r="Y5" s="62"/>
    </row>
    <row r="6" spans="1:25" x14ac:dyDescent="0.25">
      <c r="A6" t="s">
        <v>39</v>
      </c>
      <c r="B6" t="s">
        <v>40</v>
      </c>
      <c r="C6">
        <v>0</v>
      </c>
      <c r="D6">
        <v>0</v>
      </c>
      <c r="E6" s="25">
        <v>2</v>
      </c>
      <c r="F6" s="26">
        <v>614</v>
      </c>
      <c r="G6" s="26"/>
      <c r="H6" s="26"/>
      <c r="I6" s="26"/>
      <c r="J6" s="26"/>
      <c r="K6" s="26"/>
      <c r="L6" s="26"/>
      <c r="M6" s="26"/>
      <c r="N6" s="26"/>
      <c r="O6" s="30">
        <v>97663.28</v>
      </c>
      <c r="P6" s="28">
        <v>301855.19</v>
      </c>
      <c r="Q6" s="28">
        <v>1729382.82</v>
      </c>
      <c r="R6" s="28">
        <f t="shared" ref="R6:R8" si="0">P6+Q6</f>
        <v>2031238.01</v>
      </c>
      <c r="S6" s="65">
        <f>Q20</f>
        <v>3834891.6499999994</v>
      </c>
      <c r="T6" s="28">
        <f>S6</f>
        <v>3834891.6499999994</v>
      </c>
      <c r="U6" s="28">
        <f>S6</f>
        <v>3834891.6499999994</v>
      </c>
      <c r="V6" s="28">
        <v>3319291.26</v>
      </c>
      <c r="W6" s="26">
        <v>614</v>
      </c>
      <c r="X6" s="26"/>
      <c r="Y6" s="62"/>
    </row>
    <row r="7" spans="1:25" x14ac:dyDescent="0.25">
      <c r="A7" t="s">
        <v>39</v>
      </c>
      <c r="B7" t="s">
        <v>40</v>
      </c>
      <c r="C7">
        <v>0</v>
      </c>
      <c r="D7">
        <v>0</v>
      </c>
      <c r="E7" s="25">
        <v>2</v>
      </c>
      <c r="F7" s="26">
        <v>615</v>
      </c>
      <c r="G7" s="26"/>
      <c r="H7" s="26"/>
      <c r="I7" s="26"/>
      <c r="J7" s="26"/>
      <c r="K7" s="26"/>
      <c r="L7" s="26"/>
      <c r="M7" s="26"/>
      <c r="N7" s="26"/>
      <c r="O7" s="26"/>
      <c r="P7" s="28">
        <v>2276417.77</v>
      </c>
      <c r="Q7" s="28">
        <v>2924217.88</v>
      </c>
      <c r="R7" s="28">
        <f t="shared" si="0"/>
        <v>5200635.6500000004</v>
      </c>
      <c r="S7" s="64">
        <v>6252144.8200000003</v>
      </c>
      <c r="T7" s="28">
        <f>S7</f>
        <v>6252144.8200000003</v>
      </c>
      <c r="U7" s="28">
        <f>S7</f>
        <v>6252144.8200000003</v>
      </c>
      <c r="V7" s="28">
        <f>S7</f>
        <v>6252144.8200000003</v>
      </c>
      <c r="W7" s="26">
        <v>615</v>
      </c>
      <c r="X7" s="26"/>
      <c r="Y7" s="62"/>
    </row>
    <row r="8" spans="1:25" x14ac:dyDescent="0.25">
      <c r="A8" t="s">
        <v>39</v>
      </c>
      <c r="B8" t="s">
        <v>40</v>
      </c>
      <c r="C8">
        <v>0</v>
      </c>
      <c r="D8">
        <v>0</v>
      </c>
      <c r="E8" s="25">
        <v>2</v>
      </c>
      <c r="F8" s="26">
        <v>341</v>
      </c>
      <c r="G8" s="26"/>
      <c r="H8" s="26"/>
      <c r="I8" s="26"/>
      <c r="J8" s="26"/>
      <c r="K8" s="26"/>
      <c r="L8" s="26"/>
      <c r="M8" s="26"/>
      <c r="N8" s="26"/>
      <c r="O8" s="26"/>
      <c r="P8" s="28">
        <v>18356.47</v>
      </c>
      <c r="Q8" s="28">
        <v>31969.71</v>
      </c>
      <c r="R8" s="28">
        <f t="shared" si="0"/>
        <v>50326.18</v>
      </c>
      <c r="S8" s="64">
        <v>75616.009999999995</v>
      </c>
      <c r="T8" s="28">
        <f>S8</f>
        <v>75616.009999999995</v>
      </c>
      <c r="U8" s="28">
        <f>S8</f>
        <v>75616.009999999995</v>
      </c>
      <c r="V8" s="28">
        <f>S8</f>
        <v>75616.009999999995</v>
      </c>
      <c r="W8" s="26">
        <v>341</v>
      </c>
      <c r="X8" s="26"/>
      <c r="Y8" s="62"/>
    </row>
    <row r="9" spans="1:25" x14ac:dyDescent="0.25">
      <c r="E9" s="25"/>
      <c r="F9" s="26"/>
      <c r="G9" s="26"/>
      <c r="H9" s="26"/>
      <c r="I9" s="26"/>
      <c r="J9" s="26"/>
      <c r="K9" s="26"/>
      <c r="L9" s="26"/>
      <c r="M9" s="26"/>
      <c r="N9" s="26"/>
      <c r="O9" s="28">
        <f>SUM(O5:O7)</f>
        <v>15225823.279999999</v>
      </c>
      <c r="P9" s="37">
        <f t="shared" ref="P9:V9" si="1">SUM(P5:P8)</f>
        <v>2643682.81</v>
      </c>
      <c r="Q9" s="37">
        <f t="shared" si="1"/>
        <v>5986108.3099999996</v>
      </c>
      <c r="R9" s="37">
        <f t="shared" si="1"/>
        <v>8629791.120000001</v>
      </c>
      <c r="S9" s="37">
        <f t="shared" si="1"/>
        <v>15225823.279999999</v>
      </c>
      <c r="T9" s="37">
        <f t="shared" si="1"/>
        <v>15225823.279999999</v>
      </c>
      <c r="U9" s="37">
        <f t="shared" si="1"/>
        <v>15225823.279999999</v>
      </c>
      <c r="V9" s="37">
        <f t="shared" si="1"/>
        <v>14710222.889999999</v>
      </c>
      <c r="W9" s="26"/>
      <c r="X9" s="26"/>
      <c r="Y9" s="62"/>
    </row>
    <row r="10" spans="1:25" ht="15.75" thickBot="1" x14ac:dyDescent="0.3"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4"/>
    </row>
    <row r="13" spans="1:25" x14ac:dyDescent="0.25">
      <c r="T13" s="1"/>
    </row>
    <row r="14" spans="1:25" x14ac:dyDescent="0.25">
      <c r="T14" s="24"/>
    </row>
    <row r="15" spans="1:25" x14ac:dyDescent="0.25">
      <c r="Q15" s="1">
        <f>R6</f>
        <v>2031238.01</v>
      </c>
      <c r="S15" s="1"/>
      <c r="T15" s="1"/>
      <c r="U15" s="1"/>
    </row>
    <row r="16" spans="1:25" x14ac:dyDescent="0.25">
      <c r="Q16" s="1">
        <v>1288053.25</v>
      </c>
    </row>
    <row r="17" spans="17:17" x14ac:dyDescent="0.25">
      <c r="Q17">
        <v>417582.81</v>
      </c>
    </row>
    <row r="18" spans="17:17" x14ac:dyDescent="0.25">
      <c r="Q18">
        <v>97663.28</v>
      </c>
    </row>
    <row r="19" spans="17:17" x14ac:dyDescent="0.25">
      <c r="Q19">
        <v>354.3</v>
      </c>
    </row>
    <row r="20" spans="17:17" x14ac:dyDescent="0.25">
      <c r="Q20" s="1">
        <f>SUM(Q15:Q19)</f>
        <v>3834891.6499999994</v>
      </c>
    </row>
  </sheetData>
  <mergeCells count="2">
    <mergeCell ref="E2:Y2"/>
    <mergeCell ref="E3:Y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plantillaEG Fortamun</vt:lpstr>
      <vt:lpstr>faism</vt:lpstr>
      <vt:lpstr>'plantillaEG Fortamun'!Área_de_impresión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Francisco Delgadillo</cp:lastModifiedBy>
  <cp:lastPrinted>2022-04-27T16:39:31Z</cp:lastPrinted>
  <dcterms:created xsi:type="dcterms:W3CDTF">2020-07-10T17:06:59Z</dcterms:created>
  <dcterms:modified xsi:type="dcterms:W3CDTF">2022-04-27T16:39:32Z</dcterms:modified>
</cp:coreProperties>
</file>