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1\6 EJERCICIO PRESUPUESTARIO\30 PUNTO\"/>
    </mc:Choice>
  </mc:AlternateContent>
  <xr:revisionPtr revIDLastSave="0" documentId="13_ncr:1_{92DF76B5-766F-4E41-82D1-A3DCAF4F7A4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tillaEG Fortamun" sheetId="1" r:id="rId1"/>
    <sheet name="faism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8" i="1" l="1"/>
  <c r="AA17" i="1"/>
  <c r="AA16" i="1"/>
  <c r="AA15" i="1"/>
  <c r="AA13" i="1"/>
  <c r="AA12" i="1"/>
  <c r="AA11" i="1"/>
  <c r="AA10" i="1"/>
  <c r="AA9" i="1"/>
  <c r="AA8" i="1"/>
  <c r="AA7" i="1"/>
  <c r="AA6" i="1"/>
  <c r="AA5" i="1"/>
  <c r="AA4" i="1"/>
  <c r="Q20" i="1"/>
  <c r="N7" i="2"/>
  <c r="N6" i="2"/>
  <c r="N5" i="2"/>
  <c r="Q5" i="2" s="1"/>
  <c r="N4" i="2"/>
  <c r="J8" i="2"/>
  <c r="AD19" i="1"/>
  <c r="AG19" i="1" s="1"/>
  <c r="AD18" i="1"/>
  <c r="AG18" i="1" s="1"/>
  <c r="AD17" i="1"/>
  <c r="AG17" i="1" s="1"/>
  <c r="AD16" i="1"/>
  <c r="AG16" i="1" s="1"/>
  <c r="AD15" i="1"/>
  <c r="AG15" i="1" s="1"/>
  <c r="AD14" i="1"/>
  <c r="AG14" i="1" s="1"/>
  <c r="AD13" i="1"/>
  <c r="AG13" i="1" s="1"/>
  <c r="AD12" i="1"/>
  <c r="AG12" i="1" s="1"/>
  <c r="AD11" i="1"/>
  <c r="AG11" i="1" s="1"/>
  <c r="AD10" i="1"/>
  <c r="AG10" i="1" s="1"/>
  <c r="AD9" i="1"/>
  <c r="AG9" i="1" s="1"/>
  <c r="AD8" i="1"/>
  <c r="AG8" i="1" s="1"/>
  <c r="AD7" i="1"/>
  <c r="AG7" i="1" s="1"/>
  <c r="AD6" i="1"/>
  <c r="AG6" i="1" s="1"/>
  <c r="AD5" i="1"/>
  <c r="AG5" i="1" s="1"/>
  <c r="AD4" i="1"/>
  <c r="AG4" i="1" s="1"/>
  <c r="AC20" i="1"/>
  <c r="Z20" i="1"/>
  <c r="I7" i="2"/>
  <c r="K7" i="2" s="1"/>
  <c r="I6" i="2"/>
  <c r="I5" i="2"/>
  <c r="I4" i="2"/>
  <c r="AE7" i="1" l="1"/>
  <c r="AE11" i="1"/>
  <c r="AG20" i="1"/>
  <c r="AE15" i="1"/>
  <c r="AE19" i="1"/>
  <c r="AF7" i="1"/>
  <c r="AF11" i="1"/>
  <c r="AF15" i="1"/>
  <c r="AF19" i="1"/>
  <c r="AD20" i="1"/>
  <c r="AE4" i="1"/>
  <c r="AE8" i="1"/>
  <c r="AE12" i="1"/>
  <c r="AE16" i="1"/>
  <c r="AF4" i="1"/>
  <c r="AF8" i="1"/>
  <c r="AF12" i="1"/>
  <c r="AF16" i="1"/>
  <c r="AE5" i="1"/>
  <c r="AE9" i="1"/>
  <c r="AE13" i="1"/>
  <c r="AE17" i="1"/>
  <c r="AF5" i="1"/>
  <c r="AF9" i="1"/>
  <c r="AF13" i="1"/>
  <c r="AF17" i="1"/>
  <c r="AE6" i="1"/>
  <c r="AE10" i="1"/>
  <c r="AE14" i="1"/>
  <c r="AE18" i="1"/>
  <c r="AF6" i="1"/>
  <c r="AF10" i="1"/>
  <c r="AF14" i="1"/>
  <c r="AF18" i="1"/>
  <c r="AA20" i="1"/>
  <c r="I8" i="2"/>
  <c r="P5" i="2"/>
  <c r="O5" i="2"/>
  <c r="K8" i="2"/>
  <c r="H8" i="2"/>
  <c r="G8" i="2"/>
  <c r="AB20" i="1"/>
  <c r="Y20" i="1"/>
  <c r="P20" i="1"/>
  <c r="R20" i="1"/>
  <c r="AF20" i="1" l="1"/>
  <c r="AE20" i="1"/>
  <c r="Q4" i="2"/>
  <c r="Q8" i="2" s="1"/>
  <c r="P4" i="2"/>
  <c r="O4" i="2"/>
  <c r="V9" i="1"/>
  <c r="V20" i="1" s="1"/>
  <c r="L8" i="2" l="1"/>
  <c r="M8" i="2"/>
  <c r="X8" i="1" l="1"/>
  <c r="X7" i="1"/>
  <c r="X6" i="1"/>
  <c r="X5" i="1"/>
  <c r="X4" i="1"/>
  <c r="U9" i="1"/>
  <c r="U20" i="1" s="1"/>
  <c r="T9" i="1"/>
  <c r="T20" i="1" s="1"/>
  <c r="S9" i="1"/>
  <c r="S20" i="1" s="1"/>
  <c r="X9" i="1" l="1"/>
  <c r="W22" i="1" s="1"/>
  <c r="W8" i="1"/>
  <c r="W7" i="1"/>
  <c r="W6" i="1"/>
  <c r="W5" i="1"/>
  <c r="W4" i="1"/>
  <c r="X20" i="1" l="1"/>
  <c r="W9" i="1"/>
  <c r="W20" i="1" s="1"/>
  <c r="N8" i="2" l="1"/>
  <c r="P8" i="2" l="1"/>
  <c r="O8" i="2"/>
</calcChain>
</file>

<file path=xl/sharedStrings.xml><?xml version="1.0" encoding="utf-8"?>
<sst xmlns="http://schemas.openxmlformats.org/spreadsheetml/2006/main" count="119" uniqueCount="73">
  <si>
    <t>Entidad</t>
  </si>
  <si>
    <t>Municipio</t>
  </si>
  <si>
    <t>Tipo de Registro</t>
  </si>
  <si>
    <t>Ciclo de Recurso</t>
  </si>
  <si>
    <t>Tipo de Recurso</t>
  </si>
  <si>
    <t>Clave Ramo</t>
  </si>
  <si>
    <t>Modalidad</t>
  </si>
  <si>
    <t>Pograma presupuestario</t>
  </si>
  <si>
    <t>Programa Fondo Convenio - Especifico</t>
  </si>
  <si>
    <t>Dependencia Ejecutora</t>
  </si>
  <si>
    <t>Rendimiento Financiero</t>
  </si>
  <si>
    <t>Reintegro</t>
  </si>
  <si>
    <t>Tipo de Gasto</t>
  </si>
  <si>
    <t>Partida</t>
  </si>
  <si>
    <t xml:space="preserve"> Aprobado </t>
  </si>
  <si>
    <t xml:space="preserve"> Modificado </t>
  </si>
  <si>
    <t>Devengado</t>
  </si>
  <si>
    <t>Ejercido</t>
  </si>
  <si>
    <t>Pagado</t>
  </si>
  <si>
    <t>Contratos</t>
  </si>
  <si>
    <t>Proyectos</t>
  </si>
  <si>
    <t>Observaciones</t>
  </si>
  <si>
    <t>I 005</t>
  </si>
  <si>
    <t>Fortamun</t>
  </si>
  <si>
    <t>Departamento de Salud</t>
  </si>
  <si>
    <t>Comisaría de Seguridad Ciudadana</t>
  </si>
  <si>
    <t xml:space="preserve"> Recaudado(Ministrado) ENE-MAR</t>
  </si>
  <si>
    <t xml:space="preserve"> Recaudado(Ministrado) ABRIL-JUNIO</t>
  </si>
  <si>
    <t>MINISTRADO ENERO A JUNIO</t>
  </si>
  <si>
    <t>RECAUDADO DE JULIO A SEPT</t>
  </si>
  <si>
    <t>MINISTRADO DE ENERO A SEPT</t>
  </si>
  <si>
    <t xml:space="preserve"> Recaudado(Ministrado) ene-mar</t>
  </si>
  <si>
    <t xml:space="preserve"> Recaudado(Ministrado) abril junio</t>
  </si>
  <si>
    <t>I004</t>
  </si>
  <si>
    <t>Fais Municipal</t>
  </si>
  <si>
    <t>RECAUDADO DE OCT A DICIEMBRE</t>
  </si>
  <si>
    <t>.</t>
  </si>
  <si>
    <t>sueldos base</t>
  </si>
  <si>
    <t>honorarios asimilados</t>
  </si>
  <si>
    <t>sueldo eventual</t>
  </si>
  <si>
    <t>horas extras</t>
  </si>
  <si>
    <t>material electrico</t>
  </si>
  <si>
    <t>medicamentos</t>
  </si>
  <si>
    <t>suministros medicos</t>
  </si>
  <si>
    <t>accesorios laboratorio</t>
  </si>
  <si>
    <t>gasolina</t>
  </si>
  <si>
    <t>energia electrica</t>
  </si>
  <si>
    <t>renta equipo</t>
  </si>
  <si>
    <t>comisiones bancarias</t>
  </si>
  <si>
    <t>MINISTRADO DE ENERO A MARZO</t>
  </si>
  <si>
    <t>COMPROMETIDO ENERO A MARZO</t>
  </si>
  <si>
    <t>DESECHOS</t>
  </si>
  <si>
    <t>SEGURIDAD</t>
  </si>
  <si>
    <t>HACIENDA</t>
  </si>
  <si>
    <t>SALUD</t>
  </si>
  <si>
    <t>SERVICIOS PUBLICOS</t>
  </si>
  <si>
    <t>Comprometido enero a marzo</t>
  </si>
  <si>
    <t>Servicios Publicos</t>
  </si>
  <si>
    <t>Hacienda</t>
  </si>
  <si>
    <t>MINISTRADO DE ABRIL A JUNIO</t>
  </si>
  <si>
    <t>MINISTRADO DE ENERO A JUNIO</t>
  </si>
  <si>
    <t>COMPROMETIDO ABRIL A JUNIO</t>
  </si>
  <si>
    <t>Uniformes</t>
  </si>
  <si>
    <t>mantenimiento radios</t>
  </si>
  <si>
    <t>Vehiculos</t>
  </si>
  <si>
    <t>COMPROMETIDO ENERO A JUNIO</t>
  </si>
  <si>
    <t>PROTECCION CIVIL</t>
  </si>
  <si>
    <t xml:space="preserve"> Recaudado(Ministrado) enero a junio</t>
  </si>
  <si>
    <t>comprometido abril a junio</t>
  </si>
  <si>
    <t>comprometido enero a junio</t>
  </si>
  <si>
    <t>MUNICIPIO DE JOCOTEPEC JALISCO</t>
  </si>
  <si>
    <t>APORTACION FORTALECIMENTO A MUNICIPIOS ABRIL A JUNIO 2021</t>
  </si>
  <si>
    <t>PERIODO ABRIL A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</si>
</sst>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8" fontId="0" fillId="34" borderId="10" xfId="0" applyNumberFormat="1" applyFill="1" applyBorder="1"/>
    <xf numFmtId="49" fontId="0" fillId="33" borderId="0" xfId="0" applyNumberFormat="1" applyFill="1"/>
    <xf numFmtId="8" fontId="0" fillId="35" borderId="10" xfId="0" applyNumberFormat="1" applyFill="1" applyBorder="1"/>
    <xf numFmtId="8" fontId="0" fillId="0" borderId="10" xfId="0" applyNumberFormat="1" applyBorder="1"/>
    <xf numFmtId="8" fontId="16" fillId="0" borderId="10" xfId="0" applyNumberFormat="1" applyFont="1" applyBorder="1"/>
    <xf numFmtId="0" fontId="16" fillId="36" borderId="0" xfId="0" applyFont="1" applyFill="1" applyBorder="1" applyAlignment="1">
      <alignment wrapText="1"/>
    </xf>
    <xf numFmtId="8" fontId="0" fillId="36" borderId="10" xfId="0" applyNumberFormat="1" applyFill="1" applyBorder="1"/>
    <xf numFmtId="44" fontId="0" fillId="0" borderId="0" xfId="42" applyFont="1"/>
    <xf numFmtId="0" fontId="18" fillId="0" borderId="10" xfId="0" applyFont="1" applyBorder="1"/>
    <xf numFmtId="0" fontId="16" fillId="0" borderId="10" xfId="0" applyFont="1" applyBorder="1"/>
    <xf numFmtId="0" fontId="0" fillId="0" borderId="10" xfId="0" applyBorder="1"/>
    <xf numFmtId="44" fontId="0" fillId="0" borderId="10" xfId="42" applyFont="1" applyBorder="1"/>
    <xf numFmtId="44" fontId="0" fillId="34" borderId="10" xfId="42" applyFont="1" applyFill="1" applyBorder="1"/>
    <xf numFmtId="44" fontId="0" fillId="0" borderId="0" xfId="42" applyFont="1" applyFill="1" applyBorder="1"/>
    <xf numFmtId="8" fontId="0" fillId="34" borderId="10" xfId="0" applyNumberFormat="1" applyFont="1" applyFill="1" applyBorder="1"/>
    <xf numFmtId="0" fontId="18" fillId="0" borderId="0" xfId="0" applyFont="1" applyBorder="1"/>
    <xf numFmtId="0" fontId="19" fillId="0" borderId="14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wrapText="1"/>
    </xf>
    <xf numFmtId="0" fontId="0" fillId="35" borderId="19" xfId="0" applyFill="1" applyBorder="1" applyAlignment="1">
      <alignment wrapText="1"/>
    </xf>
    <xf numFmtId="0" fontId="0" fillId="35" borderId="0" xfId="0" applyFill="1" applyBorder="1" applyAlignment="1">
      <alignment wrapText="1"/>
    </xf>
    <xf numFmtId="0" fontId="0" fillId="35" borderId="20" xfId="0" applyFill="1" applyBorder="1" applyAlignment="1">
      <alignment wrapText="1"/>
    </xf>
    <xf numFmtId="0" fontId="16" fillId="35" borderId="19" xfId="0" applyFont="1" applyFill="1" applyBorder="1" applyAlignment="1">
      <alignment wrapText="1"/>
    </xf>
    <xf numFmtId="0" fontId="16" fillId="35" borderId="0" xfId="0" applyFont="1" applyFill="1" applyBorder="1" applyAlignment="1">
      <alignment wrapText="1"/>
    </xf>
    <xf numFmtId="0" fontId="16" fillId="35" borderId="20" xfId="0" applyFont="1" applyFill="1" applyBorder="1" applyAlignment="1">
      <alignment wrapText="1"/>
    </xf>
    <xf numFmtId="0" fontId="0" fillId="0" borderId="21" xfId="0" applyBorder="1"/>
    <xf numFmtId="0" fontId="0" fillId="0" borderId="0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2" xfId="0" applyBorder="1"/>
    <xf numFmtId="0" fontId="0" fillId="0" borderId="20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8" fontId="16" fillId="0" borderId="24" xfId="0" applyNumberFormat="1" applyFont="1" applyBorder="1"/>
    <xf numFmtId="0" fontId="0" fillId="0" borderId="26" xfId="0" applyBorder="1"/>
    <xf numFmtId="0" fontId="0" fillId="0" borderId="27" xfId="0" applyBorder="1"/>
    <xf numFmtId="0" fontId="16" fillId="0" borderId="15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49" fontId="0" fillId="0" borderId="12" xfId="0" applyNumberFormat="1" applyBorder="1" applyAlignment="1">
      <alignment wrapText="1"/>
    </xf>
    <xf numFmtId="49" fontId="0" fillId="36" borderId="28" xfId="0" applyNumberFormat="1" applyFill="1" applyBorder="1" applyAlignment="1">
      <alignment wrapText="1"/>
    </xf>
    <xf numFmtId="49" fontId="0" fillId="35" borderId="12" xfId="0" applyNumberFormat="1" applyFill="1" applyBorder="1" applyAlignment="1">
      <alignment wrapText="1"/>
    </xf>
    <xf numFmtId="0" fontId="0" fillId="0" borderId="13" xfId="0" applyBorder="1"/>
    <xf numFmtId="0" fontId="0" fillId="0" borderId="19" xfId="0" applyBorder="1"/>
    <xf numFmtId="0" fontId="0" fillId="0" borderId="0" xfId="0" applyBorder="1"/>
    <xf numFmtId="44" fontId="0" fillId="0" borderId="0" xfId="42" applyFont="1" applyBorder="1"/>
    <xf numFmtId="8" fontId="0" fillId="0" borderId="0" xfId="0" applyNumberFormat="1" applyBorder="1"/>
    <xf numFmtId="8" fontId="0" fillId="34" borderId="0" xfId="0" applyNumberFormat="1" applyFill="1" applyBorder="1"/>
    <xf numFmtId="0" fontId="16" fillId="0" borderId="0" xfId="0" applyFont="1" applyBorder="1"/>
    <xf numFmtId="0" fontId="0" fillId="0" borderId="29" xfId="0" applyBorder="1"/>
    <xf numFmtId="44" fontId="16" fillId="0" borderId="24" xfId="0" applyNumberFormat="1" applyFont="1" applyBorder="1"/>
    <xf numFmtId="44" fontId="16" fillId="0" borderId="30" xfId="0" applyNumberFormat="1" applyFont="1" applyBorder="1"/>
    <xf numFmtId="44" fontId="16" fillId="36" borderId="24" xfId="0" applyNumberFormat="1" applyFont="1" applyFill="1" applyBorder="1"/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20" fillId="0" borderId="14" xfId="0" applyFont="1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0"/>
  <sheetViews>
    <sheetView tabSelected="1" zoomScaleNormal="100" zoomScaleSheetLayoutView="100" workbookViewId="0">
      <selection activeCell="O7" sqref="O7"/>
    </sheetView>
  </sheetViews>
  <sheetFormatPr baseColWidth="10" defaultColWidth="11.42578125" defaultRowHeight="15" x14ac:dyDescent="0.25"/>
  <cols>
    <col min="1" max="1" width="5.7109375" customWidth="1"/>
    <col min="2" max="2" width="5.140625" customWidth="1"/>
    <col min="3" max="3" width="4.140625" customWidth="1"/>
    <col min="4" max="4" width="5.85546875" customWidth="1"/>
    <col min="5" max="5" width="4.42578125" customWidth="1"/>
    <col min="6" max="6" width="5.28515625" customWidth="1"/>
    <col min="7" max="7" width="6.85546875" customWidth="1"/>
    <col min="8" max="8" width="10.140625" customWidth="1"/>
    <col min="9" max="9" width="3.85546875" customWidth="1"/>
    <col min="10" max="10" width="25.85546875" hidden="1" customWidth="1"/>
    <col min="11" max="11" width="6.5703125" customWidth="1"/>
    <col min="12" max="12" width="7" customWidth="1"/>
    <col min="13" max="13" width="6.85546875" customWidth="1"/>
    <col min="14" max="14" width="7.5703125" customWidth="1"/>
    <col min="15" max="15" width="19.5703125" customWidth="1"/>
    <col min="16" max="16" width="16.42578125" customWidth="1"/>
    <col min="17" max="17" width="17" customWidth="1"/>
    <col min="18" max="18" width="13.7109375" hidden="1" customWidth="1"/>
    <col min="19" max="26" width="14.85546875" hidden="1" customWidth="1"/>
    <col min="27" max="27" width="14.85546875" customWidth="1"/>
    <col min="28" max="29" width="15.140625" hidden="1" customWidth="1"/>
    <col min="30" max="30" width="15.140625" customWidth="1"/>
    <col min="31" max="31" width="15" customWidth="1"/>
    <col min="32" max="32" width="13.7109375" customWidth="1"/>
    <col min="33" max="33" width="17.28515625" customWidth="1"/>
    <col min="34" max="34" width="5.140625" customWidth="1"/>
  </cols>
  <sheetData>
    <row r="1" spans="1:37" ht="15.75" thickBot="1" x14ac:dyDescent="0.3">
      <c r="A1" s="41" t="s">
        <v>70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/>
    </row>
    <row r="2" spans="1:37" ht="15.75" thickBot="1" x14ac:dyDescent="0.3">
      <c r="A2" s="41" t="s">
        <v>71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1"/>
    </row>
    <row r="3" spans="1:37" ht="51" customHeight="1" x14ac:dyDescent="0.25">
      <c r="A3" s="30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3" t="s">
        <v>8</v>
      </c>
      <c r="J3" s="23" t="s">
        <v>9</v>
      </c>
      <c r="K3" s="23" t="s">
        <v>10</v>
      </c>
      <c r="L3" s="23" t="s">
        <v>11</v>
      </c>
      <c r="M3" s="23" t="s">
        <v>12</v>
      </c>
      <c r="N3" s="23" t="s">
        <v>13</v>
      </c>
      <c r="O3" s="31"/>
      <c r="P3" s="31" t="s">
        <v>14</v>
      </c>
      <c r="Q3" s="31" t="s">
        <v>15</v>
      </c>
      <c r="R3" s="31"/>
      <c r="S3" s="24" t="s">
        <v>26</v>
      </c>
      <c r="T3" s="25" t="s">
        <v>27</v>
      </c>
      <c r="U3" s="25" t="s">
        <v>29</v>
      </c>
      <c r="V3" s="26" t="s">
        <v>35</v>
      </c>
      <c r="W3" s="27" t="s">
        <v>28</v>
      </c>
      <c r="X3" s="28" t="s">
        <v>30</v>
      </c>
      <c r="Y3" s="29" t="s">
        <v>49</v>
      </c>
      <c r="Z3" s="29" t="s">
        <v>59</v>
      </c>
      <c r="AA3" s="29" t="s">
        <v>60</v>
      </c>
      <c r="AB3" s="8" t="s">
        <v>50</v>
      </c>
      <c r="AC3" s="8" t="s">
        <v>61</v>
      </c>
      <c r="AD3" s="8" t="s">
        <v>65</v>
      </c>
      <c r="AE3" s="25" t="s">
        <v>16</v>
      </c>
      <c r="AF3" s="25" t="s">
        <v>17</v>
      </c>
      <c r="AG3" s="25" t="s">
        <v>18</v>
      </c>
      <c r="AH3" s="31"/>
      <c r="AI3" s="32"/>
      <c r="AJ3" s="2"/>
      <c r="AK3" s="2"/>
    </row>
    <row r="4" spans="1:37" ht="15.75" x14ac:dyDescent="0.25">
      <c r="A4" s="33">
        <v>14</v>
      </c>
      <c r="B4" s="13">
        <v>50</v>
      </c>
      <c r="C4" s="13">
        <v>2</v>
      </c>
      <c r="D4" s="13">
        <v>2021</v>
      </c>
      <c r="E4" s="13">
        <v>2</v>
      </c>
      <c r="F4" s="13">
        <v>33</v>
      </c>
      <c r="G4" s="13" t="s">
        <v>22</v>
      </c>
      <c r="H4" s="13" t="s">
        <v>23</v>
      </c>
      <c r="I4" s="13"/>
      <c r="J4" s="13" t="s">
        <v>25</v>
      </c>
      <c r="K4" s="13">
        <v>0</v>
      </c>
      <c r="L4" s="13">
        <v>0</v>
      </c>
      <c r="M4" s="13">
        <v>1</v>
      </c>
      <c r="N4" s="11">
        <v>113</v>
      </c>
      <c r="O4" s="19" t="s">
        <v>37</v>
      </c>
      <c r="P4" s="14"/>
      <c r="Q4" s="14">
        <v>5900000</v>
      </c>
      <c r="R4" s="13"/>
      <c r="S4" s="6">
        <v>2614362.5</v>
      </c>
      <c r="T4" s="6">
        <v>2614362.5</v>
      </c>
      <c r="U4" s="6">
        <v>2614362.5</v>
      </c>
      <c r="V4" s="6">
        <v>2614362.5</v>
      </c>
      <c r="W4" s="5">
        <f>S4+T4</f>
        <v>5228725</v>
      </c>
      <c r="X4" s="5">
        <f>S4+T4+U4</f>
        <v>7843087.5</v>
      </c>
      <c r="Y4" s="3">
        <v>365120</v>
      </c>
      <c r="Z4" s="3">
        <v>365120</v>
      </c>
      <c r="AA4" s="3">
        <f>Q4/2</f>
        <v>2950000</v>
      </c>
      <c r="AB4" s="3">
        <v>303020</v>
      </c>
      <c r="AC4" s="17">
        <v>1849525</v>
      </c>
      <c r="AD4" s="17">
        <f>AB4+AC4</f>
        <v>2152545</v>
      </c>
      <c r="AE4" s="9">
        <f>AD4</f>
        <v>2152545</v>
      </c>
      <c r="AF4" s="9">
        <f>AD4</f>
        <v>2152545</v>
      </c>
      <c r="AG4" s="9">
        <f>AD4</f>
        <v>2152545</v>
      </c>
      <c r="AH4" s="11">
        <v>113</v>
      </c>
      <c r="AI4" s="34" t="s">
        <v>52</v>
      </c>
    </row>
    <row r="5" spans="1:37" ht="15.75" x14ac:dyDescent="0.25">
      <c r="A5" s="33">
        <v>14</v>
      </c>
      <c r="B5" s="13">
        <v>50</v>
      </c>
      <c r="C5" s="13">
        <v>2</v>
      </c>
      <c r="D5" s="13">
        <v>2021</v>
      </c>
      <c r="E5" s="13">
        <v>2</v>
      </c>
      <c r="F5" s="13">
        <v>33</v>
      </c>
      <c r="G5" s="13" t="s">
        <v>22</v>
      </c>
      <c r="H5" s="13" t="s">
        <v>23</v>
      </c>
      <c r="I5" s="13"/>
      <c r="J5" s="13" t="s">
        <v>24</v>
      </c>
      <c r="K5" s="13">
        <v>0</v>
      </c>
      <c r="L5" s="13">
        <v>0</v>
      </c>
      <c r="M5" s="13">
        <v>1</v>
      </c>
      <c r="N5" s="11">
        <v>121</v>
      </c>
      <c r="O5" s="19" t="s">
        <v>38</v>
      </c>
      <c r="P5" s="14"/>
      <c r="Q5" s="14">
        <v>200000</v>
      </c>
      <c r="R5" s="13"/>
      <c r="S5" s="6">
        <v>547653.69999999995</v>
      </c>
      <c r="T5" s="6">
        <v>547653.69999999995</v>
      </c>
      <c r="U5" s="6">
        <v>547653.69999999995</v>
      </c>
      <c r="V5" s="6">
        <v>547653.9</v>
      </c>
      <c r="W5" s="5">
        <f t="shared" ref="W5:W8" si="0">S5+T5</f>
        <v>1095307.3999999999</v>
      </c>
      <c r="X5" s="5">
        <f t="shared" ref="X5:X8" si="1">S5+T5+U5</f>
        <v>1642961.0999999999</v>
      </c>
      <c r="Y5" s="3">
        <v>50000</v>
      </c>
      <c r="Z5" s="3">
        <v>50000</v>
      </c>
      <c r="AA5" s="3">
        <f t="shared" ref="AA5:AA18" si="2">Q5/2</f>
        <v>100000</v>
      </c>
      <c r="AB5" s="3">
        <v>96520.15</v>
      </c>
      <c r="AC5" s="17"/>
      <c r="AD5" s="17">
        <f t="shared" ref="AD5:AD19" si="3">AB5+AC5</f>
        <v>96520.15</v>
      </c>
      <c r="AE5" s="9">
        <f t="shared" ref="AE5:AE19" si="4">AD5</f>
        <v>96520.15</v>
      </c>
      <c r="AF5" s="9">
        <f t="shared" ref="AF5:AF19" si="5">AD5</f>
        <v>96520.15</v>
      </c>
      <c r="AG5" s="9">
        <f t="shared" ref="AG5:AG19" si="6">AD5</f>
        <v>96520.15</v>
      </c>
      <c r="AH5" s="11">
        <v>121</v>
      </c>
      <c r="AI5" s="34" t="s">
        <v>54</v>
      </c>
    </row>
    <row r="6" spans="1:37" ht="15.75" x14ac:dyDescent="0.25">
      <c r="A6" s="33">
        <v>14</v>
      </c>
      <c r="B6" s="13">
        <v>50</v>
      </c>
      <c r="C6" s="13">
        <v>2</v>
      </c>
      <c r="D6" s="13">
        <v>2021</v>
      </c>
      <c r="E6" s="13">
        <v>2</v>
      </c>
      <c r="F6" s="13">
        <v>33</v>
      </c>
      <c r="G6" s="13" t="s">
        <v>22</v>
      </c>
      <c r="H6" s="13" t="s">
        <v>23</v>
      </c>
      <c r="I6" s="13"/>
      <c r="J6" s="13" t="s">
        <v>25</v>
      </c>
      <c r="K6" s="13">
        <v>0</v>
      </c>
      <c r="L6" s="13">
        <v>0</v>
      </c>
      <c r="M6" s="13">
        <v>1</v>
      </c>
      <c r="N6" s="11">
        <v>122</v>
      </c>
      <c r="O6" s="19" t="s">
        <v>39</v>
      </c>
      <c r="P6" s="14"/>
      <c r="Q6" s="14">
        <v>130000</v>
      </c>
      <c r="R6" s="13"/>
      <c r="S6" s="6">
        <v>24872.5</v>
      </c>
      <c r="T6" s="6">
        <v>24872.5</v>
      </c>
      <c r="U6" s="6">
        <v>24872.5</v>
      </c>
      <c r="V6" s="6">
        <v>24872.5</v>
      </c>
      <c r="W6" s="5">
        <f t="shared" si="0"/>
        <v>49745</v>
      </c>
      <c r="X6" s="5">
        <f t="shared" si="1"/>
        <v>74617.5</v>
      </c>
      <c r="Y6" s="3">
        <v>9250</v>
      </c>
      <c r="Z6" s="3">
        <v>9250</v>
      </c>
      <c r="AA6" s="3">
        <f t="shared" si="2"/>
        <v>65000</v>
      </c>
      <c r="AB6" s="3">
        <v>9062</v>
      </c>
      <c r="AC6" s="17">
        <v>54492</v>
      </c>
      <c r="AD6" s="17">
        <f t="shared" si="3"/>
        <v>63554</v>
      </c>
      <c r="AE6" s="9">
        <f t="shared" si="4"/>
        <v>63554</v>
      </c>
      <c r="AF6" s="9">
        <f t="shared" si="5"/>
        <v>63554</v>
      </c>
      <c r="AG6" s="9">
        <f t="shared" si="6"/>
        <v>63554</v>
      </c>
      <c r="AH6" s="11">
        <v>122</v>
      </c>
      <c r="AI6" s="34" t="s">
        <v>52</v>
      </c>
    </row>
    <row r="7" spans="1:37" ht="15.75" x14ac:dyDescent="0.25">
      <c r="A7" s="33">
        <v>14</v>
      </c>
      <c r="B7" s="13">
        <v>50</v>
      </c>
      <c r="C7" s="13">
        <v>2</v>
      </c>
      <c r="D7" s="13">
        <v>2021</v>
      </c>
      <c r="E7" s="13">
        <v>2</v>
      </c>
      <c r="F7" s="13">
        <v>33</v>
      </c>
      <c r="G7" s="13" t="s">
        <v>22</v>
      </c>
      <c r="H7" s="13" t="s">
        <v>23</v>
      </c>
      <c r="I7" s="13"/>
      <c r="J7" s="13" t="s">
        <v>24</v>
      </c>
      <c r="K7" s="13">
        <v>0</v>
      </c>
      <c r="L7" s="13">
        <v>0</v>
      </c>
      <c r="M7" s="13">
        <v>1</v>
      </c>
      <c r="N7" s="11">
        <v>133</v>
      </c>
      <c r="O7" s="60" t="s">
        <v>40</v>
      </c>
      <c r="P7" s="14"/>
      <c r="Q7" s="14">
        <v>33000</v>
      </c>
      <c r="R7" s="13"/>
      <c r="S7" s="6">
        <v>64202</v>
      </c>
      <c r="T7" s="6">
        <v>64202</v>
      </c>
      <c r="U7" s="6">
        <v>64202</v>
      </c>
      <c r="V7" s="6">
        <v>64202</v>
      </c>
      <c r="W7" s="5">
        <f t="shared" si="0"/>
        <v>128404</v>
      </c>
      <c r="X7" s="5">
        <f t="shared" si="1"/>
        <v>192606</v>
      </c>
      <c r="Y7" s="3">
        <v>16239.5</v>
      </c>
      <c r="Z7" s="3">
        <v>16239.5</v>
      </c>
      <c r="AA7" s="3">
        <f t="shared" si="2"/>
        <v>16500</v>
      </c>
      <c r="AB7" s="3">
        <v>16239.5</v>
      </c>
      <c r="AC7" s="17"/>
      <c r="AD7" s="17">
        <f t="shared" si="3"/>
        <v>16239.5</v>
      </c>
      <c r="AE7" s="9">
        <f t="shared" si="4"/>
        <v>16239.5</v>
      </c>
      <c r="AF7" s="9">
        <f t="shared" si="5"/>
        <v>16239.5</v>
      </c>
      <c r="AG7" s="9">
        <f t="shared" si="6"/>
        <v>16239.5</v>
      </c>
      <c r="AH7" s="11">
        <v>133</v>
      </c>
      <c r="AI7" s="34" t="s">
        <v>54</v>
      </c>
    </row>
    <row r="8" spans="1:37" ht="15.75" x14ac:dyDescent="0.25">
      <c r="A8" s="33">
        <v>14</v>
      </c>
      <c r="B8" s="13">
        <v>50</v>
      </c>
      <c r="C8" s="13">
        <v>2</v>
      </c>
      <c r="D8" s="13">
        <v>2021</v>
      </c>
      <c r="E8" s="13">
        <v>2</v>
      </c>
      <c r="F8" s="13">
        <v>33</v>
      </c>
      <c r="G8" s="13" t="s">
        <v>22</v>
      </c>
      <c r="H8" s="13" t="s">
        <v>23</v>
      </c>
      <c r="I8" s="13"/>
      <c r="J8" s="13" t="s">
        <v>57</v>
      </c>
      <c r="K8" s="13">
        <v>0</v>
      </c>
      <c r="L8" s="13">
        <v>0</v>
      </c>
      <c r="M8" s="13">
        <v>1</v>
      </c>
      <c r="N8" s="11">
        <v>246</v>
      </c>
      <c r="O8" s="19" t="s">
        <v>41</v>
      </c>
      <c r="P8" s="14"/>
      <c r="Q8" s="14">
        <v>5615000</v>
      </c>
      <c r="R8" s="13"/>
      <c r="S8" s="6">
        <v>9500</v>
      </c>
      <c r="T8" s="6">
        <v>9500</v>
      </c>
      <c r="U8" s="6">
        <v>9500</v>
      </c>
      <c r="V8" s="6">
        <v>9500</v>
      </c>
      <c r="W8" s="5">
        <f t="shared" si="0"/>
        <v>19000</v>
      </c>
      <c r="X8" s="5">
        <f t="shared" si="1"/>
        <v>28500</v>
      </c>
      <c r="Y8" s="3">
        <v>1760000</v>
      </c>
      <c r="Z8" s="3">
        <v>1760000</v>
      </c>
      <c r="AA8" s="3">
        <f t="shared" si="2"/>
        <v>2807500</v>
      </c>
      <c r="AB8" s="3">
        <v>1759488.99</v>
      </c>
      <c r="AC8" s="17">
        <v>1045786.94</v>
      </c>
      <c r="AD8" s="17">
        <f t="shared" si="3"/>
        <v>2805275.9299999997</v>
      </c>
      <c r="AE8" s="9">
        <f t="shared" si="4"/>
        <v>2805275.9299999997</v>
      </c>
      <c r="AF8" s="9">
        <f t="shared" si="5"/>
        <v>2805275.9299999997</v>
      </c>
      <c r="AG8" s="9">
        <f t="shared" si="6"/>
        <v>2805275.9299999997</v>
      </c>
      <c r="AH8" s="11">
        <v>246</v>
      </c>
      <c r="AI8" s="34" t="s">
        <v>55</v>
      </c>
    </row>
    <row r="9" spans="1:37" ht="15.75" x14ac:dyDescent="0.25">
      <c r="A9" s="33"/>
      <c r="B9" s="13"/>
      <c r="C9" s="13"/>
      <c r="D9" s="13"/>
      <c r="E9" s="13"/>
      <c r="F9" s="13"/>
      <c r="G9" s="13"/>
      <c r="H9" s="13"/>
      <c r="I9" s="13"/>
      <c r="J9" s="13" t="s">
        <v>24</v>
      </c>
      <c r="K9" s="13"/>
      <c r="L9" s="13"/>
      <c r="M9" s="13"/>
      <c r="N9" s="11">
        <v>253</v>
      </c>
      <c r="O9" s="19" t="s">
        <v>42</v>
      </c>
      <c r="P9" s="14">
        <v>9845032</v>
      </c>
      <c r="Q9" s="14">
        <v>3520000</v>
      </c>
      <c r="R9" s="13"/>
      <c r="S9" s="7">
        <f t="shared" ref="S9:X9" si="7">SUM(S4:S8)</f>
        <v>3260590.7</v>
      </c>
      <c r="T9" s="7">
        <f t="shared" si="7"/>
        <v>3260590.7</v>
      </c>
      <c r="U9" s="7">
        <f t="shared" si="7"/>
        <v>3260590.7</v>
      </c>
      <c r="V9" s="7">
        <f t="shared" si="7"/>
        <v>3260590.9</v>
      </c>
      <c r="W9" s="7">
        <f t="shared" si="7"/>
        <v>6521181.4000000004</v>
      </c>
      <c r="X9" s="7">
        <f t="shared" si="7"/>
        <v>9781772.0999999996</v>
      </c>
      <c r="Y9" s="15">
        <v>807118.98</v>
      </c>
      <c r="Z9" s="15">
        <v>807118.98</v>
      </c>
      <c r="AA9" s="3">
        <f t="shared" si="2"/>
        <v>1760000</v>
      </c>
      <c r="AB9" s="3">
        <v>760597.69</v>
      </c>
      <c r="AC9" s="17">
        <v>998043.07</v>
      </c>
      <c r="AD9" s="17">
        <f t="shared" si="3"/>
        <v>1758640.7599999998</v>
      </c>
      <c r="AE9" s="9">
        <f t="shared" si="4"/>
        <v>1758640.7599999998</v>
      </c>
      <c r="AF9" s="9">
        <f t="shared" si="5"/>
        <v>1758640.7599999998</v>
      </c>
      <c r="AG9" s="9">
        <f t="shared" si="6"/>
        <v>1758640.7599999998</v>
      </c>
      <c r="AH9" s="11">
        <v>253</v>
      </c>
      <c r="AI9" s="34" t="s">
        <v>54</v>
      </c>
    </row>
    <row r="10" spans="1:37" ht="15.75" x14ac:dyDescent="0.25">
      <c r="A10" s="33"/>
      <c r="B10" s="13"/>
      <c r="C10" s="13"/>
      <c r="D10" s="13"/>
      <c r="E10" s="13"/>
      <c r="F10" s="13"/>
      <c r="G10" s="13"/>
      <c r="H10" s="13"/>
      <c r="I10" s="13"/>
      <c r="J10" s="13" t="s">
        <v>24</v>
      </c>
      <c r="K10" s="13"/>
      <c r="L10" s="13"/>
      <c r="M10" s="13"/>
      <c r="N10" s="11">
        <v>254</v>
      </c>
      <c r="O10" s="19" t="s">
        <v>43</v>
      </c>
      <c r="P10" s="14"/>
      <c r="Q10" s="14">
        <v>3830000</v>
      </c>
      <c r="R10" s="13"/>
      <c r="S10" s="13"/>
      <c r="T10" s="13"/>
      <c r="U10" s="13"/>
      <c r="V10" s="13"/>
      <c r="W10" s="12"/>
      <c r="X10" s="12"/>
      <c r="Y10" s="15">
        <v>902500</v>
      </c>
      <c r="Z10" s="15">
        <v>902500</v>
      </c>
      <c r="AA10" s="3">
        <f t="shared" si="2"/>
        <v>1915000</v>
      </c>
      <c r="AB10" s="3">
        <v>947794.76</v>
      </c>
      <c r="AC10" s="17">
        <v>966702.8</v>
      </c>
      <c r="AD10" s="17">
        <f t="shared" si="3"/>
        <v>1914497.56</v>
      </c>
      <c r="AE10" s="9">
        <f t="shared" si="4"/>
        <v>1914497.56</v>
      </c>
      <c r="AF10" s="9">
        <f t="shared" si="5"/>
        <v>1914497.56</v>
      </c>
      <c r="AG10" s="9">
        <f t="shared" si="6"/>
        <v>1914497.56</v>
      </c>
      <c r="AH10" s="11">
        <v>254</v>
      </c>
      <c r="AI10" s="34" t="s">
        <v>54</v>
      </c>
    </row>
    <row r="11" spans="1:37" ht="15.75" x14ac:dyDescent="0.25">
      <c r="A11" s="33"/>
      <c r="B11" s="13"/>
      <c r="C11" s="13"/>
      <c r="D11" s="13"/>
      <c r="E11" s="13"/>
      <c r="F11" s="13"/>
      <c r="G11" s="13"/>
      <c r="H11" s="13"/>
      <c r="I11" s="13"/>
      <c r="J11" s="13" t="s">
        <v>24</v>
      </c>
      <c r="K11" s="13"/>
      <c r="L11" s="13"/>
      <c r="M11" s="13"/>
      <c r="N11" s="11">
        <v>255</v>
      </c>
      <c r="O11" s="19" t="s">
        <v>44</v>
      </c>
      <c r="P11" s="14"/>
      <c r="Q11" s="14">
        <v>70000</v>
      </c>
      <c r="R11" s="13"/>
      <c r="S11" s="13"/>
      <c r="T11" s="13"/>
      <c r="U11" s="13"/>
      <c r="V11" s="13"/>
      <c r="W11" s="13"/>
      <c r="X11" s="13"/>
      <c r="Y11" s="15">
        <v>13750</v>
      </c>
      <c r="Z11" s="15">
        <v>13750</v>
      </c>
      <c r="AA11" s="3">
        <f t="shared" si="2"/>
        <v>35000</v>
      </c>
      <c r="AB11" s="3">
        <v>32560.01</v>
      </c>
      <c r="AC11" s="17"/>
      <c r="AD11" s="17">
        <f t="shared" si="3"/>
        <v>32560.01</v>
      </c>
      <c r="AE11" s="9">
        <f t="shared" si="4"/>
        <v>32560.01</v>
      </c>
      <c r="AF11" s="9">
        <f t="shared" si="5"/>
        <v>32560.01</v>
      </c>
      <c r="AG11" s="9">
        <f t="shared" si="6"/>
        <v>32560.01</v>
      </c>
      <c r="AH11" s="11">
        <v>255</v>
      </c>
      <c r="AI11" s="34" t="s">
        <v>54</v>
      </c>
    </row>
    <row r="12" spans="1:37" ht="15.75" x14ac:dyDescent="0.25">
      <c r="A12" s="3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1">
        <v>261</v>
      </c>
      <c r="O12" s="19" t="s">
        <v>45</v>
      </c>
      <c r="P12" s="14">
        <v>5127421</v>
      </c>
      <c r="Q12" s="14"/>
      <c r="R12" s="13"/>
      <c r="S12" s="13"/>
      <c r="T12" s="13"/>
      <c r="U12" s="13"/>
      <c r="V12" s="13"/>
      <c r="W12" s="13"/>
      <c r="X12" s="13"/>
      <c r="Y12" s="15"/>
      <c r="Z12" s="15"/>
      <c r="AA12" s="3">
        <f t="shared" si="2"/>
        <v>0</v>
      </c>
      <c r="AB12" s="3"/>
      <c r="AC12" s="17"/>
      <c r="AD12" s="17">
        <f t="shared" si="3"/>
        <v>0</v>
      </c>
      <c r="AE12" s="9">
        <f t="shared" si="4"/>
        <v>0</v>
      </c>
      <c r="AF12" s="9">
        <f t="shared" si="5"/>
        <v>0</v>
      </c>
      <c r="AG12" s="9">
        <f t="shared" si="6"/>
        <v>0</v>
      </c>
      <c r="AH12" s="11">
        <v>261</v>
      </c>
      <c r="AI12" s="34" t="s">
        <v>52</v>
      </c>
    </row>
    <row r="13" spans="1:37" ht="15.75" x14ac:dyDescent="0.25">
      <c r="A13" s="3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1">
        <v>271</v>
      </c>
      <c r="O13" s="19" t="s">
        <v>62</v>
      </c>
      <c r="P13" s="14"/>
      <c r="Q13" s="14">
        <v>42456</v>
      </c>
      <c r="R13" s="13"/>
      <c r="S13" s="13"/>
      <c r="T13" s="13"/>
      <c r="U13" s="13"/>
      <c r="V13" s="13"/>
      <c r="W13" s="13"/>
      <c r="X13" s="13"/>
      <c r="Y13" s="15"/>
      <c r="Z13" s="15"/>
      <c r="AA13" s="3">
        <f t="shared" si="2"/>
        <v>21228</v>
      </c>
      <c r="AB13" s="3"/>
      <c r="AC13" s="17">
        <v>21228</v>
      </c>
      <c r="AD13" s="17">
        <f t="shared" si="3"/>
        <v>21228</v>
      </c>
      <c r="AE13" s="9">
        <f t="shared" si="4"/>
        <v>21228</v>
      </c>
      <c r="AF13" s="9">
        <f t="shared" si="5"/>
        <v>21228</v>
      </c>
      <c r="AG13" s="9">
        <f t="shared" si="6"/>
        <v>21228</v>
      </c>
      <c r="AH13" s="11">
        <v>271</v>
      </c>
      <c r="AI13" s="34" t="s">
        <v>66</v>
      </c>
    </row>
    <row r="14" spans="1:37" ht="15.75" x14ac:dyDescent="0.25">
      <c r="A14" s="33"/>
      <c r="B14" s="13"/>
      <c r="C14" s="13"/>
      <c r="D14" s="13"/>
      <c r="E14" s="13"/>
      <c r="F14" s="13"/>
      <c r="G14" s="13"/>
      <c r="H14" s="13"/>
      <c r="I14" s="13"/>
      <c r="J14" s="13" t="s">
        <v>57</v>
      </c>
      <c r="K14" s="13"/>
      <c r="L14" s="13"/>
      <c r="M14" s="13"/>
      <c r="N14" s="11">
        <v>311</v>
      </c>
      <c r="O14" s="19" t="s">
        <v>46</v>
      </c>
      <c r="P14" s="14">
        <v>18056000</v>
      </c>
      <c r="Q14" s="14">
        <v>11448217.92</v>
      </c>
      <c r="R14" s="13"/>
      <c r="S14" s="13"/>
      <c r="T14" s="13"/>
      <c r="U14" s="13"/>
      <c r="V14" s="13"/>
      <c r="W14" s="13"/>
      <c r="X14" s="13"/>
      <c r="Y14" s="15">
        <v>3873270.95</v>
      </c>
      <c r="Z14" s="15">
        <v>3873270.95</v>
      </c>
      <c r="AA14" s="3">
        <v>5526908.96</v>
      </c>
      <c r="AB14" s="3">
        <v>1455400.47</v>
      </c>
      <c r="AC14" s="17">
        <v>3330162</v>
      </c>
      <c r="AD14" s="17">
        <f t="shared" si="3"/>
        <v>4785562.47</v>
      </c>
      <c r="AE14" s="9">
        <f t="shared" si="4"/>
        <v>4785562.47</v>
      </c>
      <c r="AF14" s="9">
        <f t="shared" si="5"/>
        <v>4785562.47</v>
      </c>
      <c r="AG14" s="9">
        <f t="shared" si="6"/>
        <v>4785562.47</v>
      </c>
      <c r="AH14" s="11">
        <v>311</v>
      </c>
      <c r="AI14" s="34" t="s">
        <v>55</v>
      </c>
    </row>
    <row r="15" spans="1:37" ht="15.75" x14ac:dyDescent="0.25">
      <c r="A15" s="33"/>
      <c r="B15" s="13"/>
      <c r="C15" s="13"/>
      <c r="D15" s="13"/>
      <c r="E15" s="13"/>
      <c r="F15" s="13"/>
      <c r="G15" s="13"/>
      <c r="H15" s="13"/>
      <c r="I15" s="13"/>
      <c r="J15" s="13" t="s">
        <v>24</v>
      </c>
      <c r="K15" s="13"/>
      <c r="L15" s="13"/>
      <c r="M15" s="13"/>
      <c r="N15" s="11">
        <v>324</v>
      </c>
      <c r="O15" s="19" t="s">
        <v>47</v>
      </c>
      <c r="P15" s="14">
        <v>120000</v>
      </c>
      <c r="Q15" s="14">
        <v>150484</v>
      </c>
      <c r="R15" s="13"/>
      <c r="S15" s="13"/>
      <c r="T15" s="13"/>
      <c r="U15" s="13"/>
      <c r="V15" s="13"/>
      <c r="W15" s="13"/>
      <c r="X15" s="13"/>
      <c r="Y15" s="15">
        <v>37621</v>
      </c>
      <c r="Z15" s="15">
        <v>37621</v>
      </c>
      <c r="AA15" s="3">
        <f t="shared" si="2"/>
        <v>75242</v>
      </c>
      <c r="AB15" s="3">
        <v>37621.01</v>
      </c>
      <c r="AC15" s="17">
        <v>26155.22</v>
      </c>
      <c r="AD15" s="17">
        <f t="shared" si="3"/>
        <v>63776.23</v>
      </c>
      <c r="AE15" s="9">
        <f t="shared" si="4"/>
        <v>63776.23</v>
      </c>
      <c r="AF15" s="9">
        <f t="shared" si="5"/>
        <v>63776.23</v>
      </c>
      <c r="AG15" s="9">
        <f t="shared" si="6"/>
        <v>63776.23</v>
      </c>
      <c r="AH15" s="11">
        <v>324</v>
      </c>
      <c r="AI15" s="34" t="s">
        <v>54</v>
      </c>
    </row>
    <row r="16" spans="1:37" ht="15.75" x14ac:dyDescent="0.25">
      <c r="A16" s="33"/>
      <c r="B16" s="13"/>
      <c r="C16" s="13"/>
      <c r="D16" s="13"/>
      <c r="E16" s="13"/>
      <c r="F16" s="13"/>
      <c r="G16" s="13"/>
      <c r="H16" s="13"/>
      <c r="I16" s="13"/>
      <c r="J16" s="13" t="s">
        <v>58</v>
      </c>
      <c r="K16" s="13"/>
      <c r="L16" s="13"/>
      <c r="M16" s="13"/>
      <c r="N16" s="11">
        <v>341</v>
      </c>
      <c r="O16" s="19" t="s">
        <v>48</v>
      </c>
      <c r="P16" s="14">
        <v>251591</v>
      </c>
      <c r="Q16" s="14">
        <v>18000</v>
      </c>
      <c r="R16" s="13"/>
      <c r="S16" s="13"/>
      <c r="T16" s="13"/>
      <c r="U16" s="13"/>
      <c r="V16" s="13"/>
      <c r="W16" s="13"/>
      <c r="X16" s="13"/>
      <c r="Y16" s="15">
        <v>4500</v>
      </c>
      <c r="Z16" s="15">
        <v>4500</v>
      </c>
      <c r="AA16" s="3">
        <f t="shared" si="2"/>
        <v>9000</v>
      </c>
      <c r="AB16" s="3">
        <v>487.2</v>
      </c>
      <c r="AC16" s="17">
        <v>19.72</v>
      </c>
      <c r="AD16" s="17">
        <f t="shared" si="3"/>
        <v>506.91999999999996</v>
      </c>
      <c r="AE16" s="9">
        <f t="shared" si="4"/>
        <v>506.91999999999996</v>
      </c>
      <c r="AF16" s="9">
        <f t="shared" si="5"/>
        <v>506.91999999999996</v>
      </c>
      <c r="AG16" s="9">
        <f t="shared" si="6"/>
        <v>506.91999999999996</v>
      </c>
      <c r="AH16" s="11">
        <v>341</v>
      </c>
      <c r="AI16" s="34" t="s">
        <v>53</v>
      </c>
    </row>
    <row r="17" spans="1:35" ht="15.75" x14ac:dyDescent="0.25">
      <c r="A17" s="3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1">
        <v>356</v>
      </c>
      <c r="O17" s="19" t="s">
        <v>63</v>
      </c>
      <c r="P17" s="14"/>
      <c r="Q17" s="14">
        <v>13000</v>
      </c>
      <c r="R17" s="13"/>
      <c r="S17" s="13"/>
      <c r="T17" s="13"/>
      <c r="U17" s="13"/>
      <c r="V17" s="13"/>
      <c r="W17" s="13"/>
      <c r="X17" s="13"/>
      <c r="Y17" s="15"/>
      <c r="Z17" s="15"/>
      <c r="AA17" s="3">
        <f t="shared" si="2"/>
        <v>6500</v>
      </c>
      <c r="AB17" s="3"/>
      <c r="AC17" s="17">
        <v>6407</v>
      </c>
      <c r="AD17" s="17">
        <f t="shared" si="3"/>
        <v>6407</v>
      </c>
      <c r="AE17" s="9">
        <f t="shared" si="4"/>
        <v>6407</v>
      </c>
      <c r="AF17" s="9">
        <f t="shared" si="5"/>
        <v>6407</v>
      </c>
      <c r="AG17" s="9">
        <f t="shared" si="6"/>
        <v>6407</v>
      </c>
      <c r="AH17" s="11">
        <v>356</v>
      </c>
      <c r="AI17" s="34" t="s">
        <v>52</v>
      </c>
    </row>
    <row r="18" spans="1:35" ht="15.75" x14ac:dyDescent="0.25">
      <c r="A18" s="33"/>
      <c r="B18" s="13"/>
      <c r="C18" s="13"/>
      <c r="D18" s="13"/>
      <c r="E18" s="13"/>
      <c r="F18" s="13"/>
      <c r="G18" s="13"/>
      <c r="H18" s="13"/>
      <c r="I18" s="13"/>
      <c r="J18" s="13" t="s">
        <v>24</v>
      </c>
      <c r="K18" s="13"/>
      <c r="L18" s="13"/>
      <c r="M18" s="13"/>
      <c r="N18" s="11">
        <v>358</v>
      </c>
      <c r="O18" s="19" t="s">
        <v>51</v>
      </c>
      <c r="P18" s="14"/>
      <c r="Q18" s="14">
        <v>9000</v>
      </c>
      <c r="R18" s="13"/>
      <c r="S18" s="13"/>
      <c r="T18" s="13"/>
      <c r="U18" s="13"/>
      <c r="V18" s="13"/>
      <c r="W18" s="13"/>
      <c r="X18" s="13"/>
      <c r="Y18" s="15">
        <v>4019.05</v>
      </c>
      <c r="Z18" s="15">
        <v>4019.05</v>
      </c>
      <c r="AA18" s="3">
        <f t="shared" si="2"/>
        <v>4500</v>
      </c>
      <c r="AB18" s="3">
        <v>4019.05</v>
      </c>
      <c r="AC18" s="17"/>
      <c r="AD18" s="17">
        <f t="shared" si="3"/>
        <v>4019.05</v>
      </c>
      <c r="AE18" s="9">
        <f t="shared" si="4"/>
        <v>4019.05</v>
      </c>
      <c r="AF18" s="9">
        <f t="shared" si="5"/>
        <v>4019.05</v>
      </c>
      <c r="AG18" s="9">
        <f t="shared" si="6"/>
        <v>4019.05</v>
      </c>
      <c r="AH18" s="11">
        <v>358</v>
      </c>
      <c r="AI18" s="34" t="s">
        <v>54</v>
      </c>
    </row>
    <row r="19" spans="1:35" ht="15.75" x14ac:dyDescent="0.25">
      <c r="A19" s="3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1">
        <v>541</v>
      </c>
      <c r="O19" s="19" t="s">
        <v>64</v>
      </c>
      <c r="P19" s="14"/>
      <c r="Q19" s="14">
        <v>394400</v>
      </c>
      <c r="R19" s="13"/>
      <c r="S19" s="13"/>
      <c r="T19" s="13"/>
      <c r="U19" s="13"/>
      <c r="V19" s="13"/>
      <c r="W19" s="13"/>
      <c r="X19" s="13"/>
      <c r="Y19" s="15"/>
      <c r="Z19" s="15"/>
      <c r="AA19" s="3">
        <v>394400</v>
      </c>
      <c r="AB19" s="3"/>
      <c r="AC19" s="17">
        <v>394400</v>
      </c>
      <c r="AD19" s="17">
        <f t="shared" si="3"/>
        <v>394400</v>
      </c>
      <c r="AE19" s="9">
        <f t="shared" si="4"/>
        <v>394400</v>
      </c>
      <c r="AF19" s="9">
        <f t="shared" si="5"/>
        <v>394400</v>
      </c>
      <c r="AG19" s="9">
        <f t="shared" si="6"/>
        <v>394400</v>
      </c>
      <c r="AH19" s="18">
        <v>541</v>
      </c>
      <c r="AI19" s="34" t="s">
        <v>66</v>
      </c>
    </row>
    <row r="20" spans="1:35" ht="15.75" thickBot="1" x14ac:dyDescent="0.3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7"/>
      <c r="P20" s="38">
        <f>SUM(P4:P18)</f>
        <v>33400044</v>
      </c>
      <c r="Q20" s="38">
        <f>SUM(Q4:Q19)</f>
        <v>31373557.920000002</v>
      </c>
      <c r="R20" s="38">
        <f t="shared" ref="R20:X20" si="8">SUM(R4:R16)</f>
        <v>0</v>
      </c>
      <c r="S20" s="38">
        <f t="shared" si="8"/>
        <v>6521181.4000000004</v>
      </c>
      <c r="T20" s="38">
        <f t="shared" si="8"/>
        <v>6521181.4000000004</v>
      </c>
      <c r="U20" s="38">
        <f t="shared" si="8"/>
        <v>6521181.4000000004</v>
      </c>
      <c r="V20" s="38">
        <f t="shared" si="8"/>
        <v>6521181.7999999998</v>
      </c>
      <c r="W20" s="38">
        <f t="shared" si="8"/>
        <v>13042362.800000001</v>
      </c>
      <c r="X20" s="38">
        <f t="shared" si="8"/>
        <v>19563544.199999999</v>
      </c>
      <c r="Y20" s="38">
        <f>SUM(Y4:Y18)</f>
        <v>7843389.4799999995</v>
      </c>
      <c r="Z20" s="38">
        <f>SUM(Z4:Z18)</f>
        <v>7843389.4799999995</v>
      </c>
      <c r="AA20" s="38">
        <f>SUM(AA4:AA19)</f>
        <v>15686778.960000001</v>
      </c>
      <c r="AB20" s="38">
        <f>SUM(AB4:AB18)</f>
        <v>5422810.8299999991</v>
      </c>
      <c r="AC20" s="38">
        <f>SUM(AC4:AC19)</f>
        <v>8692921.75</v>
      </c>
      <c r="AD20" s="38">
        <f>SUM(AD4:AD19)</f>
        <v>14115732.58</v>
      </c>
      <c r="AE20" s="38">
        <f t="shared" ref="AE20:AG20" si="9">SUM(AE4:AE19)</f>
        <v>14115732.58</v>
      </c>
      <c r="AF20" s="38">
        <f t="shared" si="9"/>
        <v>14115732.58</v>
      </c>
      <c r="AG20" s="38">
        <f t="shared" si="9"/>
        <v>14115732.58</v>
      </c>
      <c r="AH20" s="39"/>
      <c r="AI20" s="40"/>
    </row>
    <row r="22" spans="1:35" x14ac:dyDescent="0.25">
      <c r="Q22" s="16"/>
      <c r="W22" s="1">
        <f>X9</f>
        <v>9781772.0999999996</v>
      </c>
      <c r="X22" s="1"/>
      <c r="Y22" s="1">
        <v>7843389.4800000004</v>
      </c>
      <c r="Z22" s="1"/>
      <c r="AA22" s="1"/>
    </row>
    <row r="24" spans="1:35" x14ac:dyDescent="0.25">
      <c r="N24" t="s">
        <v>36</v>
      </c>
      <c r="P24" t="s">
        <v>36</v>
      </c>
    </row>
    <row r="33" spans="19:19" x14ac:dyDescent="0.25">
      <c r="S33" s="4"/>
    </row>
    <row r="34" spans="19:19" x14ac:dyDescent="0.25">
      <c r="S34" s="4"/>
    </row>
    <row r="35" spans="19:19" x14ac:dyDescent="0.25">
      <c r="S35" s="4"/>
    </row>
    <row r="36" spans="19:19" x14ac:dyDescent="0.25">
      <c r="S36" s="4"/>
    </row>
    <row r="37" spans="19:19" x14ac:dyDescent="0.25">
      <c r="S37" s="4"/>
    </row>
    <row r="38" spans="19:19" x14ac:dyDescent="0.25">
      <c r="S38" s="4"/>
    </row>
    <row r="39" spans="19:19" x14ac:dyDescent="0.25">
      <c r="S39" s="4"/>
    </row>
    <row r="40" spans="19:19" x14ac:dyDescent="0.25">
      <c r="S40" s="4"/>
    </row>
  </sheetData>
  <mergeCells count="2">
    <mergeCell ref="A1:AI1"/>
    <mergeCell ref="A2:AI2"/>
  </mergeCells>
  <pageMargins left="0.7" right="0.7" top="0.75" bottom="0.75" header="0.3" footer="0.3"/>
  <pageSetup paperSize="5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9"/>
  <sheetViews>
    <sheetView topLeftCell="E1" workbookViewId="0">
      <selection activeCell="E2" sqref="E2:T2"/>
    </sheetView>
  </sheetViews>
  <sheetFormatPr baseColWidth="10" defaultColWidth="11.42578125" defaultRowHeight="15" x14ac:dyDescent="0.25"/>
  <cols>
    <col min="1" max="1" width="7" customWidth="1"/>
    <col min="3" max="3" width="6.7109375" customWidth="1"/>
    <col min="4" max="4" width="9.140625" customWidth="1"/>
    <col min="5" max="5" width="13.140625" bestFit="1" customWidth="1"/>
    <col min="7" max="7" width="16.28515625" customWidth="1"/>
    <col min="8" max="8" width="16.5703125" customWidth="1"/>
    <col min="9" max="9" width="16.140625" hidden="1" customWidth="1"/>
    <col min="10" max="10" width="16.42578125" hidden="1" customWidth="1"/>
    <col min="11" max="11" width="16.42578125" customWidth="1"/>
    <col min="12" max="13" width="13.42578125" hidden="1" customWidth="1"/>
    <col min="14" max="14" width="13.42578125" customWidth="1"/>
    <col min="15" max="15" width="14.42578125" customWidth="1"/>
    <col min="16" max="16" width="14" customWidth="1"/>
    <col min="17" max="17" width="14.5703125" customWidth="1"/>
    <col min="18" max="18" width="8.5703125" customWidth="1"/>
    <col min="20" max="20" width="14" bestFit="1" customWidth="1"/>
  </cols>
  <sheetData>
    <row r="1" spans="1:20" ht="15.75" thickBot="1" x14ac:dyDescent="0.3">
      <c r="E1" s="41" t="s">
        <v>70</v>
      </c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1"/>
    </row>
    <row r="2" spans="1:20" ht="15.75" thickBot="1" x14ac:dyDescent="0.3">
      <c r="E2" s="41" t="s">
        <v>72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9"/>
    </row>
    <row r="3" spans="1:20" ht="60" x14ac:dyDescent="0.25">
      <c r="A3" t="s">
        <v>8</v>
      </c>
      <c r="B3" t="s">
        <v>9</v>
      </c>
      <c r="C3" t="s">
        <v>10</v>
      </c>
      <c r="D3" t="s">
        <v>11</v>
      </c>
      <c r="E3" s="42" t="s">
        <v>12</v>
      </c>
      <c r="F3" s="43" t="s">
        <v>13</v>
      </c>
      <c r="G3" s="43" t="s">
        <v>14</v>
      </c>
      <c r="H3" s="43" t="s">
        <v>15</v>
      </c>
      <c r="I3" s="44" t="s">
        <v>31</v>
      </c>
      <c r="J3" s="44" t="s">
        <v>32</v>
      </c>
      <c r="K3" s="45" t="s">
        <v>67</v>
      </c>
      <c r="L3" s="44" t="s">
        <v>56</v>
      </c>
      <c r="M3" s="44" t="s">
        <v>68</v>
      </c>
      <c r="N3" s="46" t="s">
        <v>69</v>
      </c>
      <c r="O3" s="44" t="s">
        <v>16</v>
      </c>
      <c r="P3" s="44" t="s">
        <v>17</v>
      </c>
      <c r="Q3" s="44" t="s">
        <v>18</v>
      </c>
      <c r="R3" s="43" t="s">
        <v>19</v>
      </c>
      <c r="S3" s="43" t="s">
        <v>20</v>
      </c>
      <c r="T3" s="47" t="s">
        <v>21</v>
      </c>
    </row>
    <row r="4" spans="1:20" x14ac:dyDescent="0.25">
      <c r="A4" t="s">
        <v>33</v>
      </c>
      <c r="B4" t="s">
        <v>34</v>
      </c>
      <c r="C4">
        <v>0</v>
      </c>
      <c r="D4">
        <v>0</v>
      </c>
      <c r="E4" s="48">
        <v>2</v>
      </c>
      <c r="F4" s="49">
        <v>623</v>
      </c>
      <c r="G4" s="50">
        <v>14000000</v>
      </c>
      <c r="H4" s="51">
        <v>3466000</v>
      </c>
      <c r="I4" s="51">
        <f>H4/10*3</f>
        <v>1039800</v>
      </c>
      <c r="J4" s="51">
        <v>3439800</v>
      </c>
      <c r="K4" s="9">
        <v>2079600</v>
      </c>
      <c r="L4" s="51"/>
      <c r="M4" s="51">
        <v>1596000</v>
      </c>
      <c r="N4" s="52">
        <f>L4+M4</f>
        <v>1596000</v>
      </c>
      <c r="O4" s="51">
        <f>N4</f>
        <v>1596000</v>
      </c>
      <c r="P4" s="51">
        <f>N4</f>
        <v>1596000</v>
      </c>
      <c r="Q4" s="51">
        <f>N4</f>
        <v>1596000</v>
      </c>
      <c r="R4" s="53">
        <v>623</v>
      </c>
      <c r="S4" s="49"/>
      <c r="T4" s="34"/>
    </row>
    <row r="5" spans="1:20" x14ac:dyDescent="0.25">
      <c r="A5" t="s">
        <v>33</v>
      </c>
      <c r="B5" t="s">
        <v>34</v>
      </c>
      <c r="C5">
        <v>0</v>
      </c>
      <c r="D5">
        <v>0</v>
      </c>
      <c r="E5" s="48">
        <v>2</v>
      </c>
      <c r="F5" s="49">
        <v>624</v>
      </c>
      <c r="G5" s="50">
        <v>1153792</v>
      </c>
      <c r="H5" s="50">
        <v>9944000</v>
      </c>
      <c r="I5" s="51">
        <f t="shared" ref="I5:I7" si="0">H5/10*3</f>
        <v>2983200</v>
      </c>
      <c r="J5" s="51">
        <v>283200</v>
      </c>
      <c r="K5" s="9">
        <v>5966400</v>
      </c>
      <c r="L5" s="51">
        <v>3486974.03</v>
      </c>
      <c r="M5" s="51">
        <v>2351002.7799999998</v>
      </c>
      <c r="N5" s="52">
        <f t="shared" ref="N5:N7" si="1">L5+M5</f>
        <v>5837976.8099999996</v>
      </c>
      <c r="O5" s="51">
        <f>N5</f>
        <v>5837976.8099999996</v>
      </c>
      <c r="P5" s="51">
        <f>N5</f>
        <v>5837976.8099999996</v>
      </c>
      <c r="Q5" s="51">
        <f>N5</f>
        <v>5837976.8099999996</v>
      </c>
      <c r="R5" s="53">
        <v>624</v>
      </c>
      <c r="S5" s="49"/>
      <c r="T5" s="34"/>
    </row>
    <row r="6" spans="1:20" x14ac:dyDescent="0.25">
      <c r="A6" t="s">
        <v>33</v>
      </c>
      <c r="B6" t="s">
        <v>34</v>
      </c>
      <c r="C6">
        <v>0</v>
      </c>
      <c r="D6">
        <v>0</v>
      </c>
      <c r="E6" s="48">
        <v>2</v>
      </c>
      <c r="F6" s="49">
        <v>625</v>
      </c>
      <c r="G6" s="50">
        <v>3000000</v>
      </c>
      <c r="H6" s="50">
        <v>1453000</v>
      </c>
      <c r="I6" s="51">
        <f t="shared" si="0"/>
        <v>435900</v>
      </c>
      <c r="J6" s="51">
        <v>735900</v>
      </c>
      <c r="K6" s="9">
        <v>871800</v>
      </c>
      <c r="L6" s="51"/>
      <c r="M6" s="51"/>
      <c r="N6" s="52">
        <f t="shared" si="1"/>
        <v>0</v>
      </c>
      <c r="O6" s="51"/>
      <c r="P6" s="51"/>
      <c r="Q6" s="51"/>
      <c r="R6" s="53">
        <v>625</v>
      </c>
      <c r="S6" s="49"/>
      <c r="T6" s="34"/>
    </row>
    <row r="7" spans="1:20" x14ac:dyDescent="0.25">
      <c r="A7" t="s">
        <v>33</v>
      </c>
      <c r="B7" t="s">
        <v>34</v>
      </c>
      <c r="C7">
        <v>0</v>
      </c>
      <c r="D7">
        <v>0</v>
      </c>
      <c r="E7" s="48">
        <v>2</v>
      </c>
      <c r="F7" s="49">
        <v>341</v>
      </c>
      <c r="G7" s="50"/>
      <c r="H7" s="50">
        <v>4940</v>
      </c>
      <c r="I7" s="51">
        <f t="shared" si="0"/>
        <v>1482</v>
      </c>
      <c r="J7" s="51">
        <v>1482</v>
      </c>
      <c r="K7" s="9">
        <f t="shared" ref="K7" si="2">I7+J7</f>
        <v>2964</v>
      </c>
      <c r="L7" s="51">
        <v>487.2</v>
      </c>
      <c r="M7" s="51"/>
      <c r="N7" s="52">
        <f t="shared" si="1"/>
        <v>487.2</v>
      </c>
      <c r="O7" s="51">
        <v>487.2</v>
      </c>
      <c r="P7" s="51">
        <v>487.2</v>
      </c>
      <c r="Q7" s="51">
        <v>487.2</v>
      </c>
      <c r="R7" s="53">
        <v>341</v>
      </c>
      <c r="S7" s="49"/>
      <c r="T7" s="34"/>
    </row>
    <row r="8" spans="1:20" ht="15.75" thickBot="1" x14ac:dyDescent="0.3">
      <c r="E8" s="54"/>
      <c r="F8" s="39"/>
      <c r="G8" s="55">
        <f>SUM(G4:G7)</f>
        <v>18153792</v>
      </c>
      <c r="H8" s="55">
        <f>SUM(H4:H7)</f>
        <v>14867940</v>
      </c>
      <c r="I8" s="55">
        <f>SUM(I4:I7)</f>
        <v>4460382</v>
      </c>
      <c r="J8" s="56">
        <f>SUM(J4:J7)</f>
        <v>4460382</v>
      </c>
      <c r="K8" s="57">
        <f>SUM(K4:K7)</f>
        <v>8920764</v>
      </c>
      <c r="L8" s="38">
        <f t="shared" ref="L8:Q8" si="3">SUM(L4:L7)</f>
        <v>3487461.23</v>
      </c>
      <c r="M8" s="38">
        <f t="shared" si="3"/>
        <v>3947002.78</v>
      </c>
      <c r="N8" s="38">
        <f t="shared" si="3"/>
        <v>7434464.0099999998</v>
      </c>
      <c r="O8" s="38">
        <f t="shared" si="3"/>
        <v>7434464.0099999998</v>
      </c>
      <c r="P8" s="38">
        <f t="shared" si="3"/>
        <v>7434464.0099999998</v>
      </c>
      <c r="Q8" s="38">
        <f t="shared" si="3"/>
        <v>7434464.0099999998</v>
      </c>
      <c r="R8" s="39"/>
      <c r="S8" s="39"/>
      <c r="T8" s="40"/>
    </row>
    <row r="12" spans="1:20" x14ac:dyDescent="0.25">
      <c r="O12" s="1"/>
    </row>
    <row r="13" spans="1:20" x14ac:dyDescent="0.25">
      <c r="J13">
        <v>2323</v>
      </c>
      <c r="O13" s="10"/>
    </row>
    <row r="14" spans="1:20" x14ac:dyDescent="0.25">
      <c r="M14" s="1"/>
      <c r="N14" s="1"/>
      <c r="O14" s="1"/>
      <c r="P14" s="1"/>
    </row>
    <row r="15" spans="1:20" x14ac:dyDescent="0.25">
      <c r="M15" s="1"/>
    </row>
    <row r="19" spans="13:13" x14ac:dyDescent="0.25">
      <c r="M19" s="1"/>
    </row>
  </sheetData>
  <mergeCells count="2">
    <mergeCell ref="E2:T2"/>
    <mergeCell ref="E1:T1"/>
  </mergeCell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plantillaEG Fortamun</vt:lpstr>
      <vt:lpstr>faism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Francisco Delgadillo</cp:lastModifiedBy>
  <cp:lastPrinted>2022-04-27T16:23:52Z</cp:lastPrinted>
  <dcterms:created xsi:type="dcterms:W3CDTF">2020-07-10T17:06:59Z</dcterms:created>
  <dcterms:modified xsi:type="dcterms:W3CDTF">2022-04-27T16:24:49Z</dcterms:modified>
</cp:coreProperties>
</file>