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MONIZACION CONTABLE\2021\6 EJERCICIO PRESUPUESTARIO\30 PUNTO\"/>
    </mc:Choice>
  </mc:AlternateContent>
  <xr:revisionPtr revIDLastSave="0" documentId="13_ncr:1_{E847DFE6-445E-4BA0-87D3-370073AC2B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tillaEG Fortamun" sheetId="1" r:id="rId1"/>
    <sheet name="fais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2" l="1"/>
  <c r="I6" i="2"/>
  <c r="I5" i="2"/>
  <c r="I4" i="2"/>
  <c r="I8" i="2" s="1"/>
  <c r="H8" i="2" l="1"/>
  <c r="G8" i="2"/>
  <c r="AG17" i="1"/>
  <c r="AH16" i="1"/>
  <c r="AI16" i="1" s="1"/>
  <c r="AJ16" i="1" s="1"/>
  <c r="Y17" i="1"/>
  <c r="P17" i="1"/>
  <c r="Q17" i="1"/>
  <c r="AH15" i="1"/>
  <c r="AI15" i="1" s="1"/>
  <c r="AJ15" i="1" s="1"/>
  <c r="AE17" i="1"/>
  <c r="AC17" i="1"/>
  <c r="AB17" i="1"/>
  <c r="AA17" i="1"/>
  <c r="Z17" i="1"/>
  <c r="R17" i="1"/>
  <c r="V4" i="2" l="1"/>
  <c r="V8" i="2" s="1"/>
  <c r="U4" i="2"/>
  <c r="T4" i="2"/>
  <c r="AH14" i="1"/>
  <c r="AI14" i="1" s="1"/>
  <c r="AJ14" i="1" s="1"/>
  <c r="AH13" i="1"/>
  <c r="AI13" i="1" s="1"/>
  <c r="AJ13" i="1" s="1"/>
  <c r="AH11" i="1"/>
  <c r="AI11" i="1" s="1"/>
  <c r="AJ11" i="1" s="1"/>
  <c r="AH10" i="1"/>
  <c r="AI10" i="1" s="1"/>
  <c r="AJ10" i="1" s="1"/>
  <c r="AH9" i="1"/>
  <c r="AI9" i="1" s="1"/>
  <c r="AJ9" i="1" s="1"/>
  <c r="AH8" i="1"/>
  <c r="AI8" i="1" s="1"/>
  <c r="AJ8" i="1" s="1"/>
  <c r="AH7" i="1"/>
  <c r="AI7" i="1" s="1"/>
  <c r="AJ7" i="1" s="1"/>
  <c r="AH6" i="1"/>
  <c r="AH5" i="1"/>
  <c r="AI5" i="1" s="1"/>
  <c r="AJ5" i="1" s="1"/>
  <c r="V9" i="1"/>
  <c r="V17" i="1" s="1"/>
  <c r="AH4" i="1" l="1"/>
  <c r="AH17" i="1" s="1"/>
  <c r="AI6" i="1"/>
  <c r="AJ6" i="1" s="1"/>
  <c r="P8" i="2"/>
  <c r="Q8" i="2"/>
  <c r="R8" i="2"/>
  <c r="O4" i="2"/>
  <c r="O8" i="2" l="1"/>
  <c r="AI4" i="1"/>
  <c r="AI17" i="1" s="1"/>
  <c r="AF14" i="1"/>
  <c r="AF13" i="1"/>
  <c r="AF11" i="1"/>
  <c r="AF10" i="1"/>
  <c r="AF9" i="1"/>
  <c r="AF8" i="1"/>
  <c r="AF7" i="1"/>
  <c r="AF6" i="1"/>
  <c r="AF5" i="1"/>
  <c r="AF4" i="1"/>
  <c r="X8" i="1"/>
  <c r="X7" i="1"/>
  <c r="X6" i="1"/>
  <c r="X5" i="1"/>
  <c r="X4" i="1"/>
  <c r="U9" i="1"/>
  <c r="U17" i="1" s="1"/>
  <c r="T9" i="1"/>
  <c r="T17" i="1" s="1"/>
  <c r="S9" i="1"/>
  <c r="S17" i="1" s="1"/>
  <c r="AF17" i="1" l="1"/>
  <c r="AJ4" i="1"/>
  <c r="AJ17" i="1" s="1"/>
  <c r="X9" i="1"/>
  <c r="Z19" i="1"/>
  <c r="AD4" i="1"/>
  <c r="AD14" i="1"/>
  <c r="AD13" i="1"/>
  <c r="AD11" i="1"/>
  <c r="AD10" i="1"/>
  <c r="AD9" i="1"/>
  <c r="AD8" i="1"/>
  <c r="AD7" i="1"/>
  <c r="AD6" i="1"/>
  <c r="AD5" i="1"/>
  <c r="W8" i="1"/>
  <c r="W7" i="1"/>
  <c r="W6" i="1"/>
  <c r="W5" i="1"/>
  <c r="W4" i="1"/>
  <c r="AD17" i="1" l="1"/>
  <c r="X17" i="1"/>
  <c r="W9" i="1"/>
  <c r="W17" i="1" s="1"/>
  <c r="AA19" i="1" l="1"/>
  <c r="AA30" i="1" s="1"/>
  <c r="S8" i="2"/>
  <c r="U8" i="2" l="1"/>
  <c r="T8" i="2"/>
</calcChain>
</file>

<file path=xl/sharedStrings.xml><?xml version="1.0" encoding="utf-8"?>
<sst xmlns="http://schemas.openxmlformats.org/spreadsheetml/2006/main" count="128" uniqueCount="86">
  <si>
    <t>Entidad</t>
  </si>
  <si>
    <t>Municipio</t>
  </si>
  <si>
    <t>Tipo de Registro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</si>
  <si>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</si>
  <si>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</si>
  <si>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</si>
  <si>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</si>
  <si>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</si>
  <si>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</si>
  <si>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Dependencia Ejecutora</t>
  </si>
  <si>
    <t>Rendimiento Financiero</t>
  </si>
  <si>
    <t>Reintegro</t>
  </si>
  <si>
    <t>Tipo de Gasto</t>
  </si>
  <si>
    <t>Partida</t>
  </si>
  <si>
    <t xml:space="preserve"> Aprobado </t>
  </si>
  <si>
    <t xml:space="preserve"> Modificado </t>
  </si>
  <si>
    <t>Devengado</t>
  </si>
  <si>
    <t>Ejercido</t>
  </si>
  <si>
    <t>Pagado</t>
  </si>
  <si>
    <t>Contratos</t>
  </si>
  <si>
    <t>Proyectos</t>
  </si>
  <si>
    <t>Observaciones</t>
  </si>
  <si>
    <t>I 005</t>
  </si>
  <si>
    <t>Fortamun</t>
  </si>
  <si>
    <t>Departamento de Salud</t>
  </si>
  <si>
    <t>Comisaría de Seguridad Ciudadana</t>
  </si>
  <si>
    <t xml:space="preserve"> Recaudado(Ministrado) ENE-MAR</t>
  </si>
  <si>
    <t xml:space="preserve"> Recaudado(Ministrado) ABRIL-JUNIO</t>
  </si>
  <si>
    <t>MINISTRADO ENERO A JUNIO</t>
  </si>
  <si>
    <t>COMPROMETIDO ABRIL-JUNIO</t>
  </si>
  <si>
    <t xml:space="preserve"> Comprometido ENERO-MARZO</t>
  </si>
  <si>
    <t>COMPROMEDITO ENERO-JUNIO</t>
  </si>
  <si>
    <t>RENDIMIENTOS ENERO</t>
  </si>
  <si>
    <t>RENDIMIENTOS FEBRERO</t>
  </si>
  <si>
    <t>RENDIMIENTOS MARZO</t>
  </si>
  <si>
    <t>RENDIMIENTOS ABRIL</t>
  </si>
  <si>
    <t>RENDIMIENTOS MAYO</t>
  </si>
  <si>
    <t>RENDIMIENTOS JUNIO</t>
  </si>
  <si>
    <t>RECAUDADO DE JULIO A SEPT</t>
  </si>
  <si>
    <t>MINISTRADO DE ENERO A SEPT</t>
  </si>
  <si>
    <t>COMPROMETIDO ENERO A SEPT</t>
  </si>
  <si>
    <t>COMPROMETIDO JULIO A SEPT</t>
  </si>
  <si>
    <t>RENDIMIENTOS JULIO</t>
  </si>
  <si>
    <t>RENDIMIENTOS AGOSTO</t>
  </si>
  <si>
    <t>RENDIMIENTOS SEPTIEMBRE</t>
  </si>
  <si>
    <t>SALDO CUENTA BANCARIA AL 30 DE SEPTIEMBRE 2020</t>
  </si>
  <si>
    <t xml:space="preserve"> Recaudado(Ministrado) ene-mar</t>
  </si>
  <si>
    <t xml:space="preserve"> Recaudado(Ministrado) abril junio</t>
  </si>
  <si>
    <t>recaudado ene-junio</t>
  </si>
  <si>
    <t>I004</t>
  </si>
  <si>
    <t>Fais Municipal</t>
  </si>
  <si>
    <t xml:space="preserve"> Recaudado(Ministrado) julio a septiembre</t>
  </si>
  <si>
    <t>recaudado ene-septiembre</t>
  </si>
  <si>
    <t>comprometido enero a septiembre</t>
  </si>
  <si>
    <t>comprometido julio a sept</t>
  </si>
  <si>
    <t xml:space="preserve"> Recaudado(Ministrado) octubre a diciembre</t>
  </si>
  <si>
    <t>recaudado ene-diciembre</t>
  </si>
  <si>
    <t>comprometido enero a diciembre</t>
  </si>
  <si>
    <t>RECAUDADO DE OCT A DICIEMBRE</t>
  </si>
  <si>
    <t>COMPROMETIDO OCT A DIC</t>
  </si>
  <si>
    <t>.</t>
  </si>
  <si>
    <t>sueldos base</t>
  </si>
  <si>
    <t>honorarios asimilados</t>
  </si>
  <si>
    <t>sueldo eventual</t>
  </si>
  <si>
    <t>horas extras</t>
  </si>
  <si>
    <t>material electrico</t>
  </si>
  <si>
    <t>medicamentos</t>
  </si>
  <si>
    <t>suministros medicos</t>
  </si>
  <si>
    <t>accesorios laboratorio</t>
  </si>
  <si>
    <t>gasolina</t>
  </si>
  <si>
    <t>energia electrica</t>
  </si>
  <si>
    <t>renta equipo</t>
  </si>
  <si>
    <t>comisiones bancarias</t>
  </si>
  <si>
    <t>MINISTRADO DE ENERO A MARZO</t>
  </si>
  <si>
    <t>COMPROMETIDO ENERO A MARZO</t>
  </si>
  <si>
    <t>DESECHOS</t>
  </si>
  <si>
    <t>SEGURIDAD</t>
  </si>
  <si>
    <t>HACIENDA</t>
  </si>
  <si>
    <t>SALUD</t>
  </si>
  <si>
    <t>SERVICIOS PUBLICOS</t>
  </si>
  <si>
    <t>Comprometido enero a marzo</t>
  </si>
  <si>
    <t>Servicios Publicos</t>
  </si>
  <si>
    <t>Hacienda</t>
  </si>
  <si>
    <t>MUNICIPIO DE JOCOTEPEC JALISCO</t>
  </si>
  <si>
    <t>PERIODO DE ENERO A MARZO 2021</t>
  </si>
  <si>
    <t>APORTACION FORTALECIMIENTO MUNICIPIOS PERIODO ENERO A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</si>
</sst>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8" fontId="0" fillId="33" borderId="10" xfId="0" applyNumberFormat="1" applyFill="1" applyBorder="1"/>
    <xf numFmtId="8" fontId="16" fillId="0" borderId="0" xfId="0" applyNumberFormat="1" applyFont="1"/>
    <xf numFmtId="8" fontId="0" fillId="35" borderId="10" xfId="0" applyNumberFormat="1" applyFill="1" applyBorder="1"/>
    <xf numFmtId="49" fontId="0" fillId="34" borderId="0" xfId="0" applyNumberFormat="1" applyFill="1"/>
    <xf numFmtId="8" fontId="0" fillId="36" borderId="10" xfId="0" applyNumberFormat="1" applyFill="1" applyBorder="1"/>
    <xf numFmtId="8" fontId="0" fillId="0" borderId="10" xfId="0" applyNumberFormat="1" applyBorder="1"/>
    <xf numFmtId="8" fontId="16" fillId="0" borderId="10" xfId="0" applyNumberFormat="1" applyFont="1" applyBorder="1"/>
    <xf numFmtId="0" fontId="0" fillId="36" borderId="10" xfId="0" applyFill="1" applyBorder="1"/>
    <xf numFmtId="8" fontId="16" fillId="36" borderId="10" xfId="0" applyNumberFormat="1" applyFont="1" applyFill="1" applyBorder="1"/>
    <xf numFmtId="0" fontId="0" fillId="36" borderId="11" xfId="0" applyFill="1" applyBorder="1" applyAlignment="1">
      <alignment wrapText="1"/>
    </xf>
    <xf numFmtId="0" fontId="0" fillId="36" borderId="12" xfId="0" applyFill="1" applyBorder="1" applyAlignment="1">
      <alignment wrapText="1"/>
    </xf>
    <xf numFmtId="0" fontId="0" fillId="36" borderId="13" xfId="0" applyFill="1" applyBorder="1" applyAlignment="1">
      <alignment wrapText="1"/>
    </xf>
    <xf numFmtId="0" fontId="16" fillId="36" borderId="11" xfId="0" applyFont="1" applyFill="1" applyBorder="1" applyAlignment="1">
      <alignment wrapText="1"/>
    </xf>
    <xf numFmtId="0" fontId="16" fillId="36" borderId="12" xfId="0" applyFont="1" applyFill="1" applyBorder="1" applyAlignment="1">
      <alignment wrapText="1"/>
    </xf>
    <xf numFmtId="0" fontId="16" fillId="36" borderId="13" xfId="0" applyFont="1" applyFill="1" applyBorder="1" applyAlignment="1">
      <alignment wrapText="1"/>
    </xf>
    <xf numFmtId="8" fontId="0" fillId="37" borderId="10" xfId="0" applyNumberFormat="1" applyFill="1" applyBorder="1"/>
    <xf numFmtId="44" fontId="0" fillId="0" borderId="0" xfId="42" applyFont="1"/>
    <xf numFmtId="0" fontId="18" fillId="0" borderId="10" xfId="0" applyFont="1" applyBorder="1"/>
    <xf numFmtId="0" fontId="16" fillId="0" borderId="10" xfId="0" applyFont="1" applyBorder="1"/>
    <xf numFmtId="0" fontId="0" fillId="0" borderId="10" xfId="0" applyBorder="1"/>
    <xf numFmtId="44" fontId="0" fillId="0" borderId="10" xfId="42" applyFont="1" applyBorder="1"/>
    <xf numFmtId="44" fontId="0" fillId="35" borderId="10" xfId="42" applyFont="1" applyFill="1" applyBorder="1"/>
    <xf numFmtId="0" fontId="19" fillId="0" borderId="10" xfId="0" applyFont="1" applyBorder="1"/>
    <xf numFmtId="44" fontId="0" fillId="0" borderId="0" xfId="42" applyFont="1" applyFill="1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49" fontId="0" fillId="0" borderId="0" xfId="0" applyNumberFormat="1" applyBorder="1" applyAlignment="1">
      <alignment wrapText="1"/>
    </xf>
    <xf numFmtId="49" fontId="0" fillId="37" borderId="0" xfId="0" applyNumberFormat="1" applyFill="1" applyBorder="1" applyAlignment="1">
      <alignment wrapText="1"/>
    </xf>
    <xf numFmtId="49" fontId="0" fillId="36" borderId="0" xfId="0" applyNumberFormat="1" applyFill="1" applyBorder="1" applyAlignment="1">
      <alignment wrapText="1"/>
    </xf>
    <xf numFmtId="44" fontId="0" fillId="0" borderId="0" xfId="42" applyFont="1" applyBorder="1"/>
    <xf numFmtId="8" fontId="0" fillId="0" borderId="0" xfId="0" applyNumberFormat="1" applyBorder="1"/>
    <xf numFmtId="8" fontId="0" fillId="37" borderId="0" xfId="0" applyNumberFormat="1" applyFill="1" applyBorder="1"/>
    <xf numFmtId="8" fontId="0" fillId="35" borderId="0" xfId="0" applyNumberFormat="1" applyFill="1" applyBorder="1"/>
    <xf numFmtId="8" fontId="0" fillId="36" borderId="0" xfId="0" applyNumberFormat="1" applyFill="1" applyBorder="1"/>
    <xf numFmtId="0" fontId="0" fillId="0" borderId="16" xfId="0" applyBorder="1"/>
    <xf numFmtId="0" fontId="0" fillId="0" borderId="17" xfId="0" applyBorder="1"/>
    <xf numFmtId="44" fontId="16" fillId="0" borderId="18" xfId="0" applyNumberFormat="1" applyFont="1" applyBorder="1"/>
    <xf numFmtId="0" fontId="0" fillId="0" borderId="18" xfId="0" applyBorder="1"/>
    <xf numFmtId="8" fontId="0" fillId="0" borderId="18" xfId="0" applyNumberFormat="1" applyBorder="1"/>
    <xf numFmtId="8" fontId="16" fillId="0" borderId="18" xfId="0" applyNumberFormat="1" applyFont="1" applyBorder="1"/>
    <xf numFmtId="0" fontId="0" fillId="0" borderId="19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0" fillId="0" borderId="12" xfId="0" applyBorder="1" applyAlignment="1">
      <alignment wrapText="1"/>
    </xf>
    <xf numFmtId="0" fontId="0" fillId="36" borderId="23" xfId="0" applyFill="1" applyBorder="1" applyAlignment="1">
      <alignment wrapText="1"/>
    </xf>
    <xf numFmtId="0" fontId="16" fillId="33" borderId="24" xfId="0" applyFont="1" applyFill="1" applyBorder="1" applyAlignment="1">
      <alignment wrapText="1"/>
    </xf>
    <xf numFmtId="0" fontId="16" fillId="37" borderId="12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16" fillId="0" borderId="0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9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37"/>
  <sheetViews>
    <sheetView tabSelected="1" zoomScaleNormal="100" workbookViewId="0">
      <selection activeCell="Q12" sqref="Q12"/>
    </sheetView>
  </sheetViews>
  <sheetFormatPr baseColWidth="10" defaultColWidth="11.42578125" defaultRowHeight="15" x14ac:dyDescent="0.25"/>
  <cols>
    <col min="1" max="1" width="5.7109375" customWidth="1"/>
    <col min="2" max="2" width="5.140625" customWidth="1"/>
    <col min="3" max="3" width="4.140625" customWidth="1"/>
    <col min="4" max="4" width="5.85546875" customWidth="1"/>
    <col min="5" max="5" width="4.42578125" customWidth="1"/>
    <col min="6" max="6" width="5.28515625" customWidth="1"/>
    <col min="7" max="7" width="6.85546875" customWidth="1"/>
    <col min="8" max="8" width="10.140625" customWidth="1"/>
    <col min="9" max="9" width="3.85546875" customWidth="1"/>
    <col min="10" max="10" width="25.85546875" customWidth="1"/>
    <col min="11" max="11" width="6.5703125" hidden="1" customWidth="1"/>
    <col min="12" max="12" width="7" hidden="1" customWidth="1"/>
    <col min="13" max="13" width="6.85546875" hidden="1" customWidth="1"/>
    <col min="14" max="14" width="7.5703125" customWidth="1"/>
    <col min="15" max="15" width="19.5703125" customWidth="1"/>
    <col min="16" max="16" width="16.42578125" customWidth="1"/>
    <col min="17" max="17" width="17" customWidth="1"/>
    <col min="18" max="18" width="13.7109375" hidden="1" customWidth="1"/>
    <col min="19" max="24" width="14.85546875" hidden="1" customWidth="1"/>
    <col min="25" max="25" width="14.85546875" customWidth="1"/>
    <col min="26" max="32" width="15.140625" hidden="1" customWidth="1"/>
    <col min="33" max="33" width="15.140625" customWidth="1"/>
    <col min="34" max="34" width="15" customWidth="1"/>
    <col min="35" max="35" width="13.7109375" customWidth="1"/>
    <col min="36" max="36" width="17.28515625" customWidth="1"/>
    <col min="37" max="37" width="5.140625" customWidth="1"/>
  </cols>
  <sheetData>
    <row r="1" spans="1:40" x14ac:dyDescent="0.25">
      <c r="A1" s="57" t="s">
        <v>83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8"/>
    </row>
    <row r="2" spans="1:40" ht="15.75" thickBot="1" x14ac:dyDescent="0.3">
      <c r="A2" s="59" t="s">
        <v>85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60"/>
    </row>
    <row r="3" spans="1:40" ht="51" customHeight="1" x14ac:dyDescent="0.25">
      <c r="A3" s="27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52" t="s">
        <v>8</v>
      </c>
      <c r="J3" s="52" t="s">
        <v>9</v>
      </c>
      <c r="K3" s="52" t="s">
        <v>10</v>
      </c>
      <c r="L3" s="52" t="s">
        <v>11</v>
      </c>
      <c r="M3" s="52" t="s">
        <v>12</v>
      </c>
      <c r="N3" s="52" t="s">
        <v>13</v>
      </c>
      <c r="O3" s="52"/>
      <c r="P3" s="52" t="s">
        <v>14</v>
      </c>
      <c r="Q3" s="52" t="s">
        <v>15</v>
      </c>
      <c r="R3" s="52"/>
      <c r="S3" s="12" t="s">
        <v>26</v>
      </c>
      <c r="T3" s="13" t="s">
        <v>27</v>
      </c>
      <c r="U3" s="13" t="s">
        <v>38</v>
      </c>
      <c r="V3" s="14" t="s">
        <v>58</v>
      </c>
      <c r="W3" s="15" t="s">
        <v>28</v>
      </c>
      <c r="X3" s="16" t="s">
        <v>39</v>
      </c>
      <c r="Y3" s="17" t="s">
        <v>73</v>
      </c>
      <c r="Z3" s="53" t="s">
        <v>30</v>
      </c>
      <c r="AA3" s="54" t="s">
        <v>29</v>
      </c>
      <c r="AB3" s="16" t="s">
        <v>41</v>
      </c>
      <c r="AC3" s="16" t="s">
        <v>59</v>
      </c>
      <c r="AD3" s="16" t="s">
        <v>31</v>
      </c>
      <c r="AE3" s="28"/>
      <c r="AF3" s="55" t="s">
        <v>40</v>
      </c>
      <c r="AG3" s="55" t="s">
        <v>74</v>
      </c>
      <c r="AH3" s="13" t="s">
        <v>16</v>
      </c>
      <c r="AI3" s="13" t="s">
        <v>17</v>
      </c>
      <c r="AJ3" s="13" t="s">
        <v>18</v>
      </c>
      <c r="AK3" s="52"/>
      <c r="AL3" s="56"/>
      <c r="AM3" s="2"/>
      <c r="AN3" s="2"/>
    </row>
    <row r="4" spans="1:40" ht="15.75" x14ac:dyDescent="0.25">
      <c r="A4" s="29">
        <v>14</v>
      </c>
      <c r="B4" s="30">
        <v>50</v>
      </c>
      <c r="C4" s="30">
        <v>2</v>
      </c>
      <c r="D4" s="30">
        <v>2021</v>
      </c>
      <c r="E4" s="30">
        <v>2</v>
      </c>
      <c r="F4" s="30">
        <v>33</v>
      </c>
      <c r="G4" s="30" t="s">
        <v>22</v>
      </c>
      <c r="H4" s="30" t="s">
        <v>23</v>
      </c>
      <c r="I4" s="30"/>
      <c r="J4" s="30" t="s">
        <v>25</v>
      </c>
      <c r="K4" s="30">
        <v>0</v>
      </c>
      <c r="L4" s="30">
        <v>0</v>
      </c>
      <c r="M4" s="30">
        <v>1</v>
      </c>
      <c r="N4" s="20">
        <v>113</v>
      </c>
      <c r="O4" s="25" t="s">
        <v>61</v>
      </c>
      <c r="P4" s="23"/>
      <c r="Q4" s="23">
        <v>6054750</v>
      </c>
      <c r="R4" s="22"/>
      <c r="S4" s="8">
        <v>2614362.5</v>
      </c>
      <c r="T4" s="8">
        <v>2614362.5</v>
      </c>
      <c r="U4" s="8">
        <v>2614362.5</v>
      </c>
      <c r="V4" s="8">
        <v>2614362.5</v>
      </c>
      <c r="W4" s="7">
        <f>S4+T4</f>
        <v>5228725</v>
      </c>
      <c r="X4" s="7">
        <f>S4+T4+U4</f>
        <v>7843087.5</v>
      </c>
      <c r="Y4" s="5">
        <v>365120</v>
      </c>
      <c r="Z4" s="7">
        <v>1409574.76</v>
      </c>
      <c r="AA4" s="3">
        <v>1449784.75</v>
      </c>
      <c r="AB4" s="7">
        <v>920505.19</v>
      </c>
      <c r="AC4" s="7">
        <v>1715446.74</v>
      </c>
      <c r="AD4" s="7">
        <f t="shared" ref="AD4:AD14" si="0">Z4+AA4</f>
        <v>2859359.51</v>
      </c>
      <c r="AE4" s="22"/>
      <c r="AF4" s="18">
        <f>Z4+AA4+AB4</f>
        <v>3779864.6999999997</v>
      </c>
      <c r="AG4" s="5">
        <v>303020</v>
      </c>
      <c r="AH4" s="18">
        <f>AG4</f>
        <v>303020</v>
      </c>
      <c r="AI4" s="18">
        <f>AH4</f>
        <v>303020</v>
      </c>
      <c r="AJ4" s="18">
        <f>AI4</f>
        <v>303020</v>
      </c>
      <c r="AK4" s="20">
        <v>113</v>
      </c>
      <c r="AL4" s="31" t="s">
        <v>76</v>
      </c>
    </row>
    <row r="5" spans="1:40" ht="15.75" x14ac:dyDescent="0.25">
      <c r="A5" s="29">
        <v>14</v>
      </c>
      <c r="B5" s="30">
        <v>50</v>
      </c>
      <c r="C5" s="30">
        <v>2</v>
      </c>
      <c r="D5" s="30">
        <v>2021</v>
      </c>
      <c r="E5" s="30">
        <v>2</v>
      </c>
      <c r="F5" s="30">
        <v>33</v>
      </c>
      <c r="G5" s="30" t="s">
        <v>22</v>
      </c>
      <c r="H5" s="30" t="s">
        <v>23</v>
      </c>
      <c r="I5" s="30"/>
      <c r="J5" s="30" t="s">
        <v>24</v>
      </c>
      <c r="K5" s="30">
        <v>0</v>
      </c>
      <c r="L5" s="30">
        <v>0</v>
      </c>
      <c r="M5" s="30">
        <v>1</v>
      </c>
      <c r="N5" s="20">
        <v>121</v>
      </c>
      <c r="O5" s="25" t="s">
        <v>62</v>
      </c>
      <c r="P5" s="23"/>
      <c r="Q5" s="23">
        <v>390000</v>
      </c>
      <c r="R5" s="22"/>
      <c r="S5" s="8">
        <v>547653.69999999995</v>
      </c>
      <c r="T5" s="8">
        <v>547653.69999999995</v>
      </c>
      <c r="U5" s="8">
        <v>547653.69999999995</v>
      </c>
      <c r="V5" s="8">
        <v>547653.9</v>
      </c>
      <c r="W5" s="7">
        <f t="shared" ref="W5:W8" si="1">S5+T5</f>
        <v>1095307.3999999999</v>
      </c>
      <c r="X5" s="7">
        <f t="shared" ref="X5:X8" si="2">S5+T5+U5</f>
        <v>1642961.0999999999</v>
      </c>
      <c r="Y5" s="5">
        <v>50000</v>
      </c>
      <c r="Z5" s="7">
        <v>438123.06</v>
      </c>
      <c r="AA5" s="3">
        <v>1727666.96</v>
      </c>
      <c r="AB5" s="7">
        <v>873679.56</v>
      </c>
      <c r="AC5" s="7">
        <v>1691576.71</v>
      </c>
      <c r="AD5" s="7">
        <f t="shared" si="0"/>
        <v>2165790.02</v>
      </c>
      <c r="AE5" s="22"/>
      <c r="AF5" s="18">
        <f t="shared" ref="AF5:AF14" si="3">Z5+AA5+AB5</f>
        <v>3039469.58</v>
      </c>
      <c r="AG5" s="5">
        <v>96520.15</v>
      </c>
      <c r="AH5" s="18">
        <f t="shared" ref="AH5:AJ16" si="4">AG5</f>
        <v>96520.15</v>
      </c>
      <c r="AI5" s="18">
        <f t="shared" si="4"/>
        <v>96520.15</v>
      </c>
      <c r="AJ5" s="18">
        <f t="shared" si="4"/>
        <v>96520.15</v>
      </c>
      <c r="AK5" s="20">
        <v>121</v>
      </c>
      <c r="AL5" s="31" t="s">
        <v>78</v>
      </c>
    </row>
    <row r="6" spans="1:40" ht="15.75" x14ac:dyDescent="0.25">
      <c r="A6" s="29">
        <v>14</v>
      </c>
      <c r="B6" s="30">
        <v>50</v>
      </c>
      <c r="C6" s="30">
        <v>2</v>
      </c>
      <c r="D6" s="30">
        <v>2021</v>
      </c>
      <c r="E6" s="30">
        <v>2</v>
      </c>
      <c r="F6" s="30">
        <v>33</v>
      </c>
      <c r="G6" s="30" t="s">
        <v>22</v>
      </c>
      <c r="H6" s="30" t="s">
        <v>23</v>
      </c>
      <c r="I6" s="30"/>
      <c r="J6" s="30" t="s">
        <v>25</v>
      </c>
      <c r="K6" s="30">
        <v>0</v>
      </c>
      <c r="L6" s="30">
        <v>0</v>
      </c>
      <c r="M6" s="30">
        <v>1</v>
      </c>
      <c r="N6" s="20">
        <v>122</v>
      </c>
      <c r="O6" s="25" t="s">
        <v>63</v>
      </c>
      <c r="P6" s="23"/>
      <c r="Q6" s="23">
        <v>220000</v>
      </c>
      <c r="R6" s="22"/>
      <c r="S6" s="8">
        <v>24872.5</v>
      </c>
      <c r="T6" s="8">
        <v>24872.5</v>
      </c>
      <c r="U6" s="8">
        <v>24872.5</v>
      </c>
      <c r="V6" s="8">
        <v>24872.5</v>
      </c>
      <c r="W6" s="7">
        <f t="shared" si="1"/>
        <v>49745</v>
      </c>
      <c r="X6" s="7">
        <f t="shared" si="2"/>
        <v>74617.5</v>
      </c>
      <c r="Y6" s="5">
        <v>9250</v>
      </c>
      <c r="Z6" s="7">
        <v>8290.8700000000008</v>
      </c>
      <c r="AA6" s="3">
        <v>0</v>
      </c>
      <c r="AB6" s="7">
        <v>0</v>
      </c>
      <c r="AC6" s="7"/>
      <c r="AD6" s="7">
        <f t="shared" si="0"/>
        <v>8290.8700000000008</v>
      </c>
      <c r="AE6" s="22"/>
      <c r="AF6" s="18">
        <f t="shared" si="3"/>
        <v>8290.8700000000008</v>
      </c>
      <c r="AG6" s="5">
        <v>9062</v>
      </c>
      <c r="AH6" s="18">
        <f t="shared" si="4"/>
        <v>9062</v>
      </c>
      <c r="AI6" s="18">
        <f t="shared" si="4"/>
        <v>9062</v>
      </c>
      <c r="AJ6" s="18">
        <f t="shared" si="4"/>
        <v>9062</v>
      </c>
      <c r="AK6" s="20">
        <v>122</v>
      </c>
      <c r="AL6" s="31" t="s">
        <v>76</v>
      </c>
    </row>
    <row r="7" spans="1:40" ht="15.75" x14ac:dyDescent="0.25">
      <c r="A7" s="29">
        <v>14</v>
      </c>
      <c r="B7" s="30">
        <v>50</v>
      </c>
      <c r="C7" s="30">
        <v>2</v>
      </c>
      <c r="D7" s="30">
        <v>2021</v>
      </c>
      <c r="E7" s="30">
        <v>2</v>
      </c>
      <c r="F7" s="30">
        <v>33</v>
      </c>
      <c r="G7" s="30" t="s">
        <v>22</v>
      </c>
      <c r="H7" s="30" t="s">
        <v>23</v>
      </c>
      <c r="I7" s="30"/>
      <c r="J7" s="30" t="s">
        <v>24</v>
      </c>
      <c r="K7" s="30">
        <v>0</v>
      </c>
      <c r="L7" s="30">
        <v>0</v>
      </c>
      <c r="M7" s="30">
        <v>1</v>
      </c>
      <c r="N7" s="20">
        <v>133</v>
      </c>
      <c r="O7" s="25" t="s">
        <v>64</v>
      </c>
      <c r="P7" s="23"/>
      <c r="Q7" s="23">
        <v>64958</v>
      </c>
      <c r="R7" s="22"/>
      <c r="S7" s="8">
        <v>64202</v>
      </c>
      <c r="T7" s="8">
        <v>64202</v>
      </c>
      <c r="U7" s="8">
        <v>64202</v>
      </c>
      <c r="V7" s="8">
        <v>64202</v>
      </c>
      <c r="W7" s="7">
        <f t="shared" si="1"/>
        <v>128404</v>
      </c>
      <c r="X7" s="7">
        <f t="shared" si="2"/>
        <v>192606</v>
      </c>
      <c r="Y7" s="5">
        <v>16239.5</v>
      </c>
      <c r="Z7" s="7">
        <v>64201.94</v>
      </c>
      <c r="AA7" s="3">
        <v>0</v>
      </c>
      <c r="AB7" s="7">
        <v>0</v>
      </c>
      <c r="AC7" s="7"/>
      <c r="AD7" s="7">
        <f t="shared" si="0"/>
        <v>64201.94</v>
      </c>
      <c r="AE7" s="22"/>
      <c r="AF7" s="18">
        <f t="shared" si="3"/>
        <v>64201.94</v>
      </c>
      <c r="AG7" s="5">
        <v>16239.5</v>
      </c>
      <c r="AH7" s="18">
        <f t="shared" si="4"/>
        <v>16239.5</v>
      </c>
      <c r="AI7" s="18">
        <f t="shared" si="4"/>
        <v>16239.5</v>
      </c>
      <c r="AJ7" s="18">
        <f t="shared" si="4"/>
        <v>16239.5</v>
      </c>
      <c r="AK7" s="20">
        <v>133</v>
      </c>
      <c r="AL7" s="31" t="s">
        <v>78</v>
      </c>
    </row>
    <row r="8" spans="1:40" ht="15.75" x14ac:dyDescent="0.25">
      <c r="A8" s="29">
        <v>14</v>
      </c>
      <c r="B8" s="30">
        <v>50</v>
      </c>
      <c r="C8" s="30">
        <v>2</v>
      </c>
      <c r="D8" s="30">
        <v>2021</v>
      </c>
      <c r="E8" s="30">
        <v>2</v>
      </c>
      <c r="F8" s="30">
        <v>33</v>
      </c>
      <c r="G8" s="30" t="s">
        <v>22</v>
      </c>
      <c r="H8" s="30" t="s">
        <v>23</v>
      </c>
      <c r="I8" s="30"/>
      <c r="J8" s="30" t="s">
        <v>81</v>
      </c>
      <c r="K8" s="30">
        <v>0</v>
      </c>
      <c r="L8" s="30">
        <v>0</v>
      </c>
      <c r="M8" s="30">
        <v>1</v>
      </c>
      <c r="N8" s="20">
        <v>246</v>
      </c>
      <c r="O8" s="25" t="s">
        <v>65</v>
      </c>
      <c r="P8" s="23"/>
      <c r="Q8" s="23">
        <v>5040000</v>
      </c>
      <c r="R8" s="22"/>
      <c r="S8" s="8">
        <v>9500</v>
      </c>
      <c r="T8" s="8">
        <v>9500</v>
      </c>
      <c r="U8" s="8">
        <v>9500</v>
      </c>
      <c r="V8" s="8">
        <v>9500</v>
      </c>
      <c r="W8" s="7">
        <f t="shared" si="1"/>
        <v>19000</v>
      </c>
      <c r="X8" s="7">
        <f t="shared" si="2"/>
        <v>28500</v>
      </c>
      <c r="Y8" s="5">
        <v>1760000</v>
      </c>
      <c r="Z8" s="7">
        <v>3800</v>
      </c>
      <c r="AA8" s="3">
        <v>7002.53</v>
      </c>
      <c r="AB8" s="7">
        <v>4668.84</v>
      </c>
      <c r="AC8" s="7">
        <v>4528.67</v>
      </c>
      <c r="AD8" s="7">
        <f t="shared" si="0"/>
        <v>10802.529999999999</v>
      </c>
      <c r="AE8" s="22"/>
      <c r="AF8" s="18">
        <f t="shared" si="3"/>
        <v>15471.369999999999</v>
      </c>
      <c r="AG8" s="5">
        <v>1759488.99</v>
      </c>
      <c r="AH8" s="18">
        <f t="shared" si="4"/>
        <v>1759488.99</v>
      </c>
      <c r="AI8" s="18">
        <f t="shared" si="4"/>
        <v>1759488.99</v>
      </c>
      <c r="AJ8" s="18">
        <f t="shared" si="4"/>
        <v>1759488.99</v>
      </c>
      <c r="AK8" s="20">
        <v>246</v>
      </c>
      <c r="AL8" s="31" t="s">
        <v>79</v>
      </c>
    </row>
    <row r="9" spans="1:40" ht="15.75" x14ac:dyDescent="0.25">
      <c r="A9" s="29"/>
      <c r="B9" s="30"/>
      <c r="C9" s="30"/>
      <c r="D9" s="30"/>
      <c r="E9" s="30"/>
      <c r="F9" s="30"/>
      <c r="G9" s="30"/>
      <c r="H9" s="30"/>
      <c r="I9" s="30"/>
      <c r="J9" s="30" t="s">
        <v>24</v>
      </c>
      <c r="K9" s="30"/>
      <c r="L9" s="30"/>
      <c r="M9" s="30"/>
      <c r="N9" s="20">
        <v>253</v>
      </c>
      <c r="O9" s="25" t="s">
        <v>66</v>
      </c>
      <c r="P9" s="23">
        <v>9845032</v>
      </c>
      <c r="Q9" s="23">
        <v>3228475.92</v>
      </c>
      <c r="R9" s="22"/>
      <c r="S9" s="9">
        <f t="shared" ref="S9:X9" si="5">SUM(S4:S8)</f>
        <v>3260590.7</v>
      </c>
      <c r="T9" s="9">
        <f t="shared" si="5"/>
        <v>3260590.7</v>
      </c>
      <c r="U9" s="9">
        <f t="shared" si="5"/>
        <v>3260590.7</v>
      </c>
      <c r="V9" s="9">
        <f t="shared" si="5"/>
        <v>3260590.9</v>
      </c>
      <c r="W9" s="9">
        <f t="shared" si="5"/>
        <v>6521181.4000000004</v>
      </c>
      <c r="X9" s="9">
        <f t="shared" si="5"/>
        <v>9781772.0999999996</v>
      </c>
      <c r="Y9" s="24">
        <v>807118.98</v>
      </c>
      <c r="Z9" s="11"/>
      <c r="AA9" s="3">
        <v>1059500.43</v>
      </c>
      <c r="AB9" s="7">
        <v>0</v>
      </c>
      <c r="AC9" s="7"/>
      <c r="AD9" s="7">
        <f t="shared" si="0"/>
        <v>1059500.43</v>
      </c>
      <c r="AE9" s="22"/>
      <c r="AF9" s="18">
        <f t="shared" si="3"/>
        <v>1059500.43</v>
      </c>
      <c r="AG9" s="5">
        <v>760597.69</v>
      </c>
      <c r="AH9" s="18">
        <f t="shared" si="4"/>
        <v>760597.69</v>
      </c>
      <c r="AI9" s="18">
        <f t="shared" si="4"/>
        <v>760597.69</v>
      </c>
      <c r="AJ9" s="18">
        <f t="shared" si="4"/>
        <v>760597.69</v>
      </c>
      <c r="AK9" s="20">
        <v>253</v>
      </c>
      <c r="AL9" s="31" t="s">
        <v>78</v>
      </c>
    </row>
    <row r="10" spans="1:40" ht="15.75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0" t="s">
        <v>24</v>
      </c>
      <c r="K10" s="30"/>
      <c r="L10" s="30"/>
      <c r="M10" s="30"/>
      <c r="N10" s="20">
        <v>254</v>
      </c>
      <c r="O10" s="25" t="s">
        <v>67</v>
      </c>
      <c r="P10" s="23"/>
      <c r="Q10" s="23">
        <v>3610000</v>
      </c>
      <c r="R10" s="22"/>
      <c r="S10" s="22"/>
      <c r="T10" s="22"/>
      <c r="U10" s="22"/>
      <c r="V10" s="22"/>
      <c r="W10" s="21"/>
      <c r="X10" s="21"/>
      <c r="Y10" s="24">
        <v>902500</v>
      </c>
      <c r="Z10" s="10"/>
      <c r="AA10" s="3">
        <v>38976</v>
      </c>
      <c r="AB10" s="7">
        <v>0</v>
      </c>
      <c r="AC10" s="7"/>
      <c r="AD10" s="7">
        <f t="shared" si="0"/>
        <v>38976</v>
      </c>
      <c r="AE10" s="22"/>
      <c r="AF10" s="18">
        <f t="shared" si="3"/>
        <v>38976</v>
      </c>
      <c r="AG10" s="5">
        <v>947794.76</v>
      </c>
      <c r="AH10" s="18">
        <f t="shared" si="4"/>
        <v>947794.76</v>
      </c>
      <c r="AI10" s="18">
        <f t="shared" si="4"/>
        <v>947794.76</v>
      </c>
      <c r="AJ10" s="18">
        <f t="shared" si="4"/>
        <v>947794.76</v>
      </c>
      <c r="AK10" s="20">
        <v>254</v>
      </c>
      <c r="AL10" s="31" t="s">
        <v>78</v>
      </c>
    </row>
    <row r="11" spans="1:40" ht="15.75" x14ac:dyDescent="0.25">
      <c r="A11" s="29"/>
      <c r="B11" s="30"/>
      <c r="C11" s="30"/>
      <c r="D11" s="30"/>
      <c r="E11" s="30"/>
      <c r="F11" s="30"/>
      <c r="G11" s="30"/>
      <c r="H11" s="30"/>
      <c r="I11" s="30"/>
      <c r="J11" s="30" t="s">
        <v>24</v>
      </c>
      <c r="K11" s="30"/>
      <c r="L11" s="30"/>
      <c r="M11" s="30"/>
      <c r="N11" s="20">
        <v>255</v>
      </c>
      <c r="O11" s="25" t="s">
        <v>68</v>
      </c>
      <c r="P11" s="23"/>
      <c r="Q11" s="23">
        <v>55000</v>
      </c>
      <c r="R11" s="22"/>
      <c r="S11" s="22"/>
      <c r="T11" s="22"/>
      <c r="U11" s="22"/>
      <c r="V11" s="22"/>
      <c r="W11" s="22"/>
      <c r="X11" s="22"/>
      <c r="Y11" s="24">
        <v>13750</v>
      </c>
      <c r="Z11" s="10"/>
      <c r="AA11" s="3">
        <v>6260.06</v>
      </c>
      <c r="AB11" s="7">
        <v>0</v>
      </c>
      <c r="AC11" s="7"/>
      <c r="AD11" s="7">
        <f t="shared" si="0"/>
        <v>6260.06</v>
      </c>
      <c r="AE11" s="22"/>
      <c r="AF11" s="18">
        <f t="shared" si="3"/>
        <v>6260.06</v>
      </c>
      <c r="AG11" s="5">
        <v>32560.01</v>
      </c>
      <c r="AH11" s="18">
        <f t="shared" si="4"/>
        <v>32560.01</v>
      </c>
      <c r="AI11" s="18">
        <f t="shared" si="4"/>
        <v>32560.01</v>
      </c>
      <c r="AJ11" s="18">
        <f t="shared" si="4"/>
        <v>32560.01</v>
      </c>
      <c r="AK11" s="20">
        <v>255</v>
      </c>
      <c r="AL11" s="31" t="s">
        <v>78</v>
      </c>
    </row>
    <row r="12" spans="1:40" ht="15.75" x14ac:dyDescent="0.25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20">
        <v>261</v>
      </c>
      <c r="O12" s="25" t="s">
        <v>69</v>
      </c>
      <c r="P12" s="23">
        <v>5127421</v>
      </c>
      <c r="Q12" s="23"/>
      <c r="R12" s="22"/>
      <c r="S12" s="22"/>
      <c r="T12" s="22"/>
      <c r="U12" s="22"/>
      <c r="V12" s="22"/>
      <c r="W12" s="22"/>
      <c r="X12" s="22"/>
      <c r="Y12" s="24"/>
      <c r="Z12" s="10"/>
      <c r="AA12" s="3"/>
      <c r="AB12" s="7"/>
      <c r="AC12" s="7"/>
      <c r="AD12" s="7"/>
      <c r="AE12" s="22"/>
      <c r="AF12" s="18"/>
      <c r="AG12" s="5"/>
      <c r="AH12" s="18"/>
      <c r="AI12" s="18"/>
      <c r="AJ12" s="18"/>
      <c r="AK12" s="20">
        <v>261</v>
      </c>
      <c r="AL12" s="31"/>
    </row>
    <row r="13" spans="1:40" ht="15.75" x14ac:dyDescent="0.25">
      <c r="A13" s="29"/>
      <c r="B13" s="30"/>
      <c r="C13" s="30"/>
      <c r="D13" s="30"/>
      <c r="E13" s="30"/>
      <c r="F13" s="30"/>
      <c r="G13" s="30"/>
      <c r="H13" s="30"/>
      <c r="I13" s="30"/>
      <c r="J13" s="30" t="s">
        <v>81</v>
      </c>
      <c r="K13" s="30"/>
      <c r="L13" s="30"/>
      <c r="M13" s="30"/>
      <c r="N13" s="20">
        <v>311</v>
      </c>
      <c r="O13" s="25" t="s">
        <v>70</v>
      </c>
      <c r="P13" s="23">
        <v>18056000</v>
      </c>
      <c r="Q13" s="23">
        <v>12525814</v>
      </c>
      <c r="R13" s="22"/>
      <c r="S13" s="22"/>
      <c r="T13" s="22"/>
      <c r="U13" s="22"/>
      <c r="V13" s="22"/>
      <c r="W13" s="22"/>
      <c r="X13" s="22"/>
      <c r="Y13" s="24">
        <v>3873270.95</v>
      </c>
      <c r="Z13" s="10"/>
      <c r="AA13" s="3">
        <v>30160</v>
      </c>
      <c r="AB13" s="7">
        <v>0</v>
      </c>
      <c r="AC13" s="7"/>
      <c r="AD13" s="7">
        <f t="shared" si="0"/>
        <v>30160</v>
      </c>
      <c r="AE13" s="22"/>
      <c r="AF13" s="18">
        <f t="shared" si="3"/>
        <v>30160</v>
      </c>
      <c r="AG13" s="5">
        <v>1455400.47</v>
      </c>
      <c r="AH13" s="18">
        <f t="shared" si="4"/>
        <v>1455400.47</v>
      </c>
      <c r="AI13" s="18">
        <f t="shared" si="4"/>
        <v>1455400.47</v>
      </c>
      <c r="AJ13" s="18">
        <f t="shared" si="4"/>
        <v>1455400.47</v>
      </c>
      <c r="AK13" s="20">
        <v>311</v>
      </c>
      <c r="AL13" s="31" t="s">
        <v>79</v>
      </c>
    </row>
    <row r="14" spans="1:40" ht="15.75" x14ac:dyDescent="0.25">
      <c r="A14" s="29"/>
      <c r="B14" s="30"/>
      <c r="C14" s="30"/>
      <c r="D14" s="30"/>
      <c r="E14" s="30"/>
      <c r="F14" s="30"/>
      <c r="G14" s="30"/>
      <c r="H14" s="30"/>
      <c r="I14" s="30"/>
      <c r="J14" s="30" t="s">
        <v>24</v>
      </c>
      <c r="K14" s="30"/>
      <c r="L14" s="30"/>
      <c r="M14" s="30"/>
      <c r="N14" s="20">
        <v>324</v>
      </c>
      <c r="O14" s="25" t="s">
        <v>71</v>
      </c>
      <c r="P14" s="23">
        <v>120000</v>
      </c>
      <c r="Q14" s="23">
        <v>150484</v>
      </c>
      <c r="R14" s="22"/>
      <c r="S14" s="22"/>
      <c r="T14" s="22"/>
      <c r="U14" s="22"/>
      <c r="V14" s="22"/>
      <c r="W14" s="22"/>
      <c r="X14" s="22"/>
      <c r="Y14" s="24">
        <v>37621</v>
      </c>
      <c r="Z14" s="10"/>
      <c r="AA14" s="3">
        <v>324800</v>
      </c>
      <c r="AB14" s="7">
        <v>0</v>
      </c>
      <c r="AC14" s="7"/>
      <c r="AD14" s="7">
        <f t="shared" si="0"/>
        <v>324800</v>
      </c>
      <c r="AE14" s="22"/>
      <c r="AF14" s="18">
        <f t="shared" si="3"/>
        <v>324800</v>
      </c>
      <c r="AG14" s="5">
        <v>37621.01</v>
      </c>
      <c r="AH14" s="18">
        <f t="shared" si="4"/>
        <v>37621.01</v>
      </c>
      <c r="AI14" s="18">
        <f t="shared" si="4"/>
        <v>37621.01</v>
      </c>
      <c r="AJ14" s="18">
        <f t="shared" si="4"/>
        <v>37621.01</v>
      </c>
      <c r="AK14" s="20">
        <v>324</v>
      </c>
      <c r="AL14" s="31" t="s">
        <v>78</v>
      </c>
    </row>
    <row r="15" spans="1:40" ht="15.75" x14ac:dyDescent="0.25">
      <c r="A15" s="29"/>
      <c r="B15" s="30"/>
      <c r="C15" s="30"/>
      <c r="D15" s="30"/>
      <c r="E15" s="30"/>
      <c r="F15" s="30"/>
      <c r="G15" s="30"/>
      <c r="H15" s="30"/>
      <c r="I15" s="30"/>
      <c r="J15" s="30" t="s">
        <v>82</v>
      </c>
      <c r="K15" s="30"/>
      <c r="L15" s="30"/>
      <c r="M15" s="30"/>
      <c r="N15" s="20">
        <v>341</v>
      </c>
      <c r="O15" s="25" t="s">
        <v>72</v>
      </c>
      <c r="P15" s="23">
        <v>251591</v>
      </c>
      <c r="Q15" s="23">
        <v>18000</v>
      </c>
      <c r="R15" s="22"/>
      <c r="S15" s="22"/>
      <c r="T15" s="22"/>
      <c r="U15" s="22"/>
      <c r="V15" s="22"/>
      <c r="W15" s="22"/>
      <c r="X15" s="22"/>
      <c r="Y15" s="24">
        <v>4500</v>
      </c>
      <c r="Z15" s="10"/>
      <c r="AA15" s="3"/>
      <c r="AB15" s="7"/>
      <c r="AC15" s="7"/>
      <c r="AD15" s="7"/>
      <c r="AE15" s="22"/>
      <c r="AF15" s="18"/>
      <c r="AG15" s="5">
        <v>487.2</v>
      </c>
      <c r="AH15" s="18">
        <f t="shared" si="4"/>
        <v>487.2</v>
      </c>
      <c r="AI15" s="18">
        <f t="shared" si="4"/>
        <v>487.2</v>
      </c>
      <c r="AJ15" s="18">
        <f t="shared" si="4"/>
        <v>487.2</v>
      </c>
      <c r="AK15" s="20">
        <v>341</v>
      </c>
      <c r="AL15" s="31" t="s">
        <v>77</v>
      </c>
    </row>
    <row r="16" spans="1:40" ht="15.75" x14ac:dyDescent="0.25">
      <c r="A16" s="29"/>
      <c r="B16" s="30"/>
      <c r="C16" s="30"/>
      <c r="D16" s="30"/>
      <c r="E16" s="30"/>
      <c r="F16" s="30"/>
      <c r="G16" s="30"/>
      <c r="H16" s="30"/>
      <c r="I16" s="30"/>
      <c r="J16" s="30" t="s">
        <v>24</v>
      </c>
      <c r="K16" s="30"/>
      <c r="L16" s="30"/>
      <c r="M16" s="30"/>
      <c r="N16" s="20">
        <v>358</v>
      </c>
      <c r="O16" s="25" t="s">
        <v>75</v>
      </c>
      <c r="P16" s="23"/>
      <c r="Q16" s="23">
        <v>16076</v>
      </c>
      <c r="R16" s="22"/>
      <c r="S16" s="22"/>
      <c r="T16" s="22"/>
      <c r="U16" s="22"/>
      <c r="V16" s="22"/>
      <c r="W16" s="22"/>
      <c r="X16" s="22"/>
      <c r="Y16" s="24">
        <v>4019.05</v>
      </c>
      <c r="Z16" s="10"/>
      <c r="AA16" s="3"/>
      <c r="AB16" s="7"/>
      <c r="AC16" s="7"/>
      <c r="AD16" s="7"/>
      <c r="AE16" s="22"/>
      <c r="AF16" s="18"/>
      <c r="AG16" s="5">
        <v>4019.05</v>
      </c>
      <c r="AH16" s="18">
        <f t="shared" si="4"/>
        <v>4019.05</v>
      </c>
      <c r="AI16" s="18">
        <f t="shared" si="4"/>
        <v>4019.05</v>
      </c>
      <c r="AJ16" s="18">
        <f t="shared" si="4"/>
        <v>4019.05</v>
      </c>
      <c r="AK16" s="20">
        <v>358</v>
      </c>
      <c r="AL16" s="31" t="s">
        <v>78</v>
      </c>
    </row>
    <row r="17" spans="1:38" ht="15.75" thickBot="1" x14ac:dyDescent="0.3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3"/>
      <c r="P17" s="45">
        <f>SUM(P4:P16)</f>
        <v>33400044</v>
      </c>
      <c r="Q17" s="45">
        <f>SUM(Q4:Q16)</f>
        <v>31373557.920000002</v>
      </c>
      <c r="R17" s="45">
        <f t="shared" ref="R17:X17" si="6">SUM(R4:R15)</f>
        <v>0</v>
      </c>
      <c r="S17" s="45">
        <f t="shared" si="6"/>
        <v>6521181.4000000004</v>
      </c>
      <c r="T17" s="45">
        <f t="shared" si="6"/>
        <v>6521181.4000000004</v>
      </c>
      <c r="U17" s="45">
        <f t="shared" si="6"/>
        <v>6521181.4000000004</v>
      </c>
      <c r="V17" s="45">
        <f t="shared" si="6"/>
        <v>6521181.7999999998</v>
      </c>
      <c r="W17" s="45">
        <f t="shared" si="6"/>
        <v>13042362.800000001</v>
      </c>
      <c r="X17" s="45">
        <f t="shared" si="6"/>
        <v>19563544.199999999</v>
      </c>
      <c r="Y17" s="45">
        <f>SUM(Y4:Y16)</f>
        <v>7843389.4799999995</v>
      </c>
      <c r="Z17" s="45">
        <f t="shared" ref="Z17:AF17" si="7">SUM(Z4:Z15)</f>
        <v>1923990.6300000001</v>
      </c>
      <c r="AA17" s="45">
        <f t="shared" si="7"/>
        <v>4644150.7299999995</v>
      </c>
      <c r="AB17" s="45">
        <f t="shared" si="7"/>
        <v>1798853.59</v>
      </c>
      <c r="AC17" s="45">
        <f t="shared" si="7"/>
        <v>3411552.12</v>
      </c>
      <c r="AD17" s="45">
        <f t="shared" si="7"/>
        <v>6568141.3599999994</v>
      </c>
      <c r="AE17" s="45">
        <f t="shared" si="7"/>
        <v>0</v>
      </c>
      <c r="AF17" s="45">
        <f t="shared" si="7"/>
        <v>8366994.9499999993</v>
      </c>
      <c r="AG17" s="45">
        <f>SUM(AG4:AG16)</f>
        <v>5422810.8299999991</v>
      </c>
      <c r="AH17" s="45">
        <f>SUM(AH4:AH16)</f>
        <v>5422810.8299999991</v>
      </c>
      <c r="AI17" s="45">
        <f>SUM(AI4:AI16)</f>
        <v>5422810.8299999991</v>
      </c>
      <c r="AJ17" s="45">
        <f>SUM(AJ4:AJ16)</f>
        <v>5422810.8299999991</v>
      </c>
      <c r="AK17" s="41"/>
      <c r="AL17" s="46"/>
    </row>
    <row r="19" spans="1:38" x14ac:dyDescent="0.25">
      <c r="Q19" s="26"/>
      <c r="W19" s="1"/>
      <c r="X19" s="1"/>
      <c r="Y19" s="1"/>
      <c r="Z19" s="1">
        <f>AF17</f>
        <v>8366994.9499999993</v>
      </c>
      <c r="AA19" s="1">
        <f>W19-Z19</f>
        <v>-8366994.9499999993</v>
      </c>
      <c r="AB19" s="1"/>
      <c r="AC19" s="1"/>
    </row>
    <row r="20" spans="1:38" x14ac:dyDescent="0.25">
      <c r="AA20">
        <v>102000</v>
      </c>
    </row>
    <row r="21" spans="1:38" x14ac:dyDescent="0.25">
      <c r="P21" t="s">
        <v>60</v>
      </c>
      <c r="AD21" t="s">
        <v>32</v>
      </c>
    </row>
    <row r="22" spans="1:38" x14ac:dyDescent="0.25">
      <c r="AA22">
        <v>6242.19</v>
      </c>
      <c r="AD22" t="s">
        <v>33</v>
      </c>
    </row>
    <row r="23" spans="1:38" x14ac:dyDescent="0.25">
      <c r="AA23">
        <v>5914.22</v>
      </c>
      <c r="AD23" t="s">
        <v>34</v>
      </c>
    </row>
    <row r="24" spans="1:38" x14ac:dyDescent="0.25">
      <c r="AA24">
        <v>2636.41</v>
      </c>
      <c r="AD24" t="s">
        <v>35</v>
      </c>
    </row>
    <row r="25" spans="1:38" x14ac:dyDescent="0.25">
      <c r="AA25">
        <v>4421.6000000000004</v>
      </c>
      <c r="AD25" t="s">
        <v>36</v>
      </c>
    </row>
    <row r="26" spans="1:38" x14ac:dyDescent="0.25">
      <c r="AA26">
        <v>2392.81</v>
      </c>
      <c r="AD26" t="s">
        <v>37</v>
      </c>
    </row>
    <row r="27" spans="1:38" x14ac:dyDescent="0.25">
      <c r="AA27">
        <v>1687.01</v>
      </c>
      <c r="AD27" t="s">
        <v>42</v>
      </c>
    </row>
    <row r="28" spans="1:38" x14ac:dyDescent="0.25">
      <c r="AA28">
        <v>4299.51</v>
      </c>
      <c r="AD28" t="s">
        <v>43</v>
      </c>
    </row>
    <row r="29" spans="1:38" x14ac:dyDescent="0.25">
      <c r="AD29" t="s">
        <v>44</v>
      </c>
    </row>
    <row r="30" spans="1:38" x14ac:dyDescent="0.25">
      <c r="S30" s="6"/>
      <c r="AA30" s="4">
        <f>SUM(AA19:AA28)</f>
        <v>-8237401.2000000002</v>
      </c>
      <c r="AB30" s="4"/>
      <c r="AC30" s="4"/>
      <c r="AD30" t="s">
        <v>45</v>
      </c>
    </row>
    <row r="31" spans="1:38" x14ac:dyDescent="0.25">
      <c r="S31" s="6"/>
    </row>
    <row r="32" spans="1:38" x14ac:dyDescent="0.25">
      <c r="S32" s="6"/>
    </row>
    <row r="33" spans="19:19" x14ac:dyDescent="0.25">
      <c r="S33" s="6"/>
    </row>
    <row r="34" spans="19:19" x14ac:dyDescent="0.25">
      <c r="S34" s="6"/>
    </row>
    <row r="35" spans="19:19" x14ac:dyDescent="0.25">
      <c r="S35" s="6"/>
    </row>
    <row r="36" spans="19:19" x14ac:dyDescent="0.25">
      <c r="S36" s="6"/>
    </row>
    <row r="37" spans="19:19" x14ac:dyDescent="0.25">
      <c r="S37" s="6"/>
    </row>
  </sheetData>
  <mergeCells count="2">
    <mergeCell ref="A2:AL2"/>
    <mergeCell ref="A1:AL1"/>
  </mergeCells>
  <pageMargins left="0.7" right="0.7" top="0.75" bottom="0.75" header="0.3" footer="0.3"/>
  <pageSetup paperSize="5" scale="66" orientation="landscape" r:id="rId1"/>
  <colBreaks count="1" manualBreakCount="1">
    <brk id="13" min="2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9"/>
  <sheetViews>
    <sheetView workbookViewId="0">
      <selection activeCell="Y10" sqref="Y10"/>
    </sheetView>
  </sheetViews>
  <sheetFormatPr baseColWidth="10" defaultColWidth="11.42578125" defaultRowHeight="15" x14ac:dyDescent="0.25"/>
  <cols>
    <col min="1" max="1" width="7" customWidth="1"/>
    <col min="3" max="3" width="6.7109375" customWidth="1"/>
    <col min="4" max="4" width="9.140625" customWidth="1"/>
    <col min="5" max="5" width="8" customWidth="1"/>
    <col min="7" max="7" width="16.28515625" customWidth="1"/>
    <col min="8" max="8" width="16.5703125" customWidth="1"/>
    <col min="9" max="9" width="16.140625" customWidth="1"/>
    <col min="10" max="12" width="16.42578125" hidden="1" customWidth="1"/>
    <col min="13" max="15" width="15.28515625" hidden="1" customWidth="1"/>
    <col min="16" max="16" width="13.42578125" customWidth="1"/>
    <col min="17" max="19" width="13.42578125" hidden="1" customWidth="1"/>
    <col min="20" max="20" width="14.42578125" customWidth="1"/>
    <col min="21" max="21" width="14" customWidth="1"/>
    <col min="22" max="22" width="14.5703125" customWidth="1"/>
    <col min="23" max="23" width="8.5703125" customWidth="1"/>
    <col min="25" max="25" width="14" bestFit="1" customWidth="1"/>
  </cols>
  <sheetData>
    <row r="1" spans="1:25" ht="15.75" thickBot="1" x14ac:dyDescent="0.3">
      <c r="A1" s="49" t="s">
        <v>83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8"/>
    </row>
    <row r="2" spans="1:25" ht="15.75" thickBot="1" x14ac:dyDescent="0.3">
      <c r="A2" s="49" t="s">
        <v>84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1"/>
    </row>
    <row r="3" spans="1:25" ht="60" x14ac:dyDescent="0.25">
      <c r="A3" s="29" t="s">
        <v>8</v>
      </c>
      <c r="B3" s="30" t="s">
        <v>9</v>
      </c>
      <c r="C3" s="30" t="s">
        <v>10</v>
      </c>
      <c r="D3" s="30" t="s">
        <v>11</v>
      </c>
      <c r="E3" s="30" t="s">
        <v>12</v>
      </c>
      <c r="F3" s="30" t="s">
        <v>13</v>
      </c>
      <c r="G3" s="30" t="s">
        <v>14</v>
      </c>
      <c r="H3" s="30" t="s">
        <v>15</v>
      </c>
      <c r="I3" s="32" t="s">
        <v>46</v>
      </c>
      <c r="J3" s="32" t="s">
        <v>47</v>
      </c>
      <c r="K3" s="32" t="s">
        <v>51</v>
      </c>
      <c r="L3" s="33" t="s">
        <v>55</v>
      </c>
      <c r="M3" s="32" t="s">
        <v>48</v>
      </c>
      <c r="N3" s="32" t="s">
        <v>52</v>
      </c>
      <c r="O3" s="33" t="s">
        <v>56</v>
      </c>
      <c r="P3" s="32" t="s">
        <v>80</v>
      </c>
      <c r="Q3" s="32" t="s">
        <v>54</v>
      </c>
      <c r="R3" s="32" t="s">
        <v>53</v>
      </c>
      <c r="S3" s="34" t="s">
        <v>57</v>
      </c>
      <c r="T3" s="32" t="s">
        <v>16</v>
      </c>
      <c r="U3" s="32" t="s">
        <v>17</v>
      </c>
      <c r="V3" s="32" t="s">
        <v>18</v>
      </c>
      <c r="W3" s="30" t="s">
        <v>19</v>
      </c>
      <c r="X3" s="30" t="s">
        <v>20</v>
      </c>
      <c r="Y3" s="31" t="s">
        <v>21</v>
      </c>
    </row>
    <row r="4" spans="1:25" x14ac:dyDescent="0.25">
      <c r="A4" s="29" t="s">
        <v>49</v>
      </c>
      <c r="B4" s="30" t="s">
        <v>50</v>
      </c>
      <c r="C4" s="30">
        <v>0</v>
      </c>
      <c r="D4" s="30">
        <v>0</v>
      </c>
      <c r="E4" s="30">
        <v>2</v>
      </c>
      <c r="F4" s="30">
        <v>623</v>
      </c>
      <c r="G4" s="35">
        <v>14000000</v>
      </c>
      <c r="H4" s="36">
        <v>11466000</v>
      </c>
      <c r="I4" s="36">
        <f>H4/10*3</f>
        <v>3439800</v>
      </c>
      <c r="J4" s="36"/>
      <c r="K4" s="36"/>
      <c r="L4" s="37"/>
      <c r="M4" s="36"/>
      <c r="N4" s="36"/>
      <c r="O4" s="37">
        <f>N4+L4</f>
        <v>0</v>
      </c>
      <c r="P4" s="36"/>
      <c r="Q4" s="36"/>
      <c r="R4" s="36"/>
      <c r="S4" s="38"/>
      <c r="T4" s="36">
        <f>S4</f>
        <v>0</v>
      </c>
      <c r="U4" s="36">
        <f>S4</f>
        <v>0</v>
      </c>
      <c r="V4" s="36">
        <f>S4</f>
        <v>0</v>
      </c>
      <c r="W4" s="30">
        <v>623</v>
      </c>
      <c r="X4" s="30"/>
      <c r="Y4" s="31"/>
    </row>
    <row r="5" spans="1:25" x14ac:dyDescent="0.25">
      <c r="A5" s="29" t="s">
        <v>49</v>
      </c>
      <c r="B5" s="30" t="s">
        <v>50</v>
      </c>
      <c r="C5" s="30">
        <v>0</v>
      </c>
      <c r="D5" s="30">
        <v>0</v>
      </c>
      <c r="E5" s="30">
        <v>2</v>
      </c>
      <c r="F5" s="30">
        <v>624</v>
      </c>
      <c r="G5" s="35">
        <v>1153792</v>
      </c>
      <c r="H5" s="35">
        <v>944000</v>
      </c>
      <c r="I5" s="36">
        <f t="shared" ref="I5:I7" si="0">H5/10*3</f>
        <v>283200</v>
      </c>
      <c r="J5" s="30"/>
      <c r="K5" s="30"/>
      <c r="L5" s="30"/>
      <c r="M5" s="30"/>
      <c r="N5" s="30"/>
      <c r="O5" s="35"/>
      <c r="P5" s="36">
        <v>3486974.03</v>
      </c>
      <c r="Q5" s="36"/>
      <c r="R5" s="36"/>
      <c r="S5" s="39"/>
      <c r="T5" s="36">
        <v>3486974.03</v>
      </c>
      <c r="U5" s="36">
        <v>3486974.03</v>
      </c>
      <c r="V5" s="36">
        <v>3486974.03</v>
      </c>
      <c r="W5" s="30">
        <v>624</v>
      </c>
      <c r="X5" s="30"/>
      <c r="Y5" s="31"/>
    </row>
    <row r="6" spans="1:25" x14ac:dyDescent="0.25">
      <c r="A6" s="29" t="s">
        <v>49</v>
      </c>
      <c r="B6" s="30" t="s">
        <v>50</v>
      </c>
      <c r="C6" s="30">
        <v>0</v>
      </c>
      <c r="D6" s="30">
        <v>0</v>
      </c>
      <c r="E6" s="30">
        <v>2</v>
      </c>
      <c r="F6" s="30">
        <v>625</v>
      </c>
      <c r="G6" s="35">
        <v>3000000</v>
      </c>
      <c r="H6" s="35">
        <v>2453000</v>
      </c>
      <c r="I6" s="36">
        <f t="shared" si="0"/>
        <v>735900</v>
      </c>
      <c r="J6" s="30"/>
      <c r="K6" s="30"/>
      <c r="L6" s="30"/>
      <c r="M6" s="30"/>
      <c r="N6" s="30"/>
      <c r="O6" s="30"/>
      <c r="P6" s="36"/>
      <c r="Q6" s="36"/>
      <c r="R6" s="36"/>
      <c r="S6" s="38"/>
      <c r="T6" s="36"/>
      <c r="U6" s="36"/>
      <c r="V6" s="36"/>
      <c r="W6" s="30">
        <v>625</v>
      </c>
      <c r="X6" s="30"/>
      <c r="Y6" s="31"/>
    </row>
    <row r="7" spans="1:25" x14ac:dyDescent="0.25">
      <c r="A7" s="29" t="s">
        <v>49</v>
      </c>
      <c r="B7" s="30" t="s">
        <v>50</v>
      </c>
      <c r="C7" s="30">
        <v>0</v>
      </c>
      <c r="D7" s="30">
        <v>0</v>
      </c>
      <c r="E7" s="30">
        <v>2</v>
      </c>
      <c r="F7" s="30">
        <v>341</v>
      </c>
      <c r="G7" s="35"/>
      <c r="H7" s="35">
        <v>4940</v>
      </c>
      <c r="I7" s="36">
        <f t="shared" si="0"/>
        <v>1482</v>
      </c>
      <c r="J7" s="30"/>
      <c r="K7" s="30"/>
      <c r="L7" s="30"/>
      <c r="M7" s="30"/>
      <c r="N7" s="30"/>
      <c r="O7" s="30"/>
      <c r="P7" s="36">
        <v>487.2</v>
      </c>
      <c r="Q7" s="36"/>
      <c r="R7" s="36"/>
      <c r="S7" s="38"/>
      <c r="T7" s="36">
        <v>487.2</v>
      </c>
      <c r="U7" s="36">
        <v>487.2</v>
      </c>
      <c r="V7" s="36">
        <v>487.2</v>
      </c>
      <c r="W7" s="30">
        <v>341</v>
      </c>
      <c r="X7" s="30"/>
      <c r="Y7" s="31"/>
    </row>
    <row r="8" spans="1:25" ht="15.75" thickBot="1" x14ac:dyDescent="0.3">
      <c r="A8" s="40"/>
      <c r="B8" s="41"/>
      <c r="C8" s="41"/>
      <c r="D8" s="41"/>
      <c r="E8" s="41"/>
      <c r="F8" s="41"/>
      <c r="G8" s="42">
        <f>SUM(G4:G7)</f>
        <v>18153792</v>
      </c>
      <c r="H8" s="42">
        <f>SUM(H4:H7)</f>
        <v>14867940</v>
      </c>
      <c r="I8" s="42">
        <f>SUM(I4:I7)</f>
        <v>4460382</v>
      </c>
      <c r="J8" s="43"/>
      <c r="K8" s="43"/>
      <c r="L8" s="43"/>
      <c r="M8" s="43"/>
      <c r="N8" s="43"/>
      <c r="O8" s="44">
        <f>SUM(O4:O6)</f>
        <v>0</v>
      </c>
      <c r="P8" s="45">
        <f t="shared" ref="P8:V8" si="1">SUM(P4:P7)</f>
        <v>3487461.23</v>
      </c>
      <c r="Q8" s="45">
        <f t="shared" si="1"/>
        <v>0</v>
      </c>
      <c r="R8" s="45">
        <f t="shared" si="1"/>
        <v>0</v>
      </c>
      <c r="S8" s="45">
        <f t="shared" si="1"/>
        <v>0</v>
      </c>
      <c r="T8" s="45">
        <f t="shared" si="1"/>
        <v>3487461.23</v>
      </c>
      <c r="U8" s="45">
        <f t="shared" si="1"/>
        <v>3487461.23</v>
      </c>
      <c r="V8" s="45">
        <f t="shared" si="1"/>
        <v>3487461.23</v>
      </c>
      <c r="W8" s="41"/>
      <c r="X8" s="41"/>
      <c r="Y8" s="46"/>
    </row>
    <row r="12" spans="1:25" x14ac:dyDescent="0.25">
      <c r="T12" s="1"/>
    </row>
    <row r="13" spans="1:25" x14ac:dyDescent="0.25">
      <c r="T13" s="19"/>
    </row>
    <row r="14" spans="1:25" x14ac:dyDescent="0.25">
      <c r="Q14" s="1"/>
      <c r="S14" s="1"/>
      <c r="T14" s="1"/>
      <c r="U14" s="1"/>
    </row>
    <row r="15" spans="1:25" x14ac:dyDescent="0.25">
      <c r="Q15" s="1"/>
    </row>
    <row r="19" spans="17:17" x14ac:dyDescent="0.25">
      <c r="Q19" s="1"/>
    </row>
  </sheetData>
  <mergeCells count="2">
    <mergeCell ref="A2:Y2"/>
    <mergeCell ref="A1:Y1"/>
  </mergeCells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plantillaEG Fortamun</vt:lpstr>
      <vt:lpstr>faism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Francisco Delgadillo</cp:lastModifiedBy>
  <cp:lastPrinted>2022-04-27T16:22:16Z</cp:lastPrinted>
  <dcterms:created xsi:type="dcterms:W3CDTF">2020-07-10T17:06:59Z</dcterms:created>
  <dcterms:modified xsi:type="dcterms:W3CDTF">2022-04-27T16:22:17Z</dcterms:modified>
</cp:coreProperties>
</file>