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19\Plantillas\"/>
    </mc:Choice>
  </mc:AlternateContent>
  <workbookProtection workbookPassword="CEE3" lockStructure="1"/>
  <bookViews>
    <workbookView xWindow="0" yWindow="0" windowWidth="21600" windowHeight="9630"/>
  </bookViews>
  <sheets>
    <sheet name="Hoja1" sheetId="1" r:id="rId1"/>
  </sheets>
  <definedNames>
    <definedName name="Print_Area" localSheetId="0">Hoja1!$A$1:$I$92</definedName>
    <definedName name="Print_Titles" localSheetId="0">Hoja1!$1:$9</definedName>
  </definedNames>
  <calcPr calcId="162913"/>
</workbook>
</file>

<file path=xl/calcChain.xml><?xml version="1.0" encoding="utf-8"?>
<calcChain xmlns="http://schemas.openxmlformats.org/spreadsheetml/2006/main">
  <c r="E65" i="1" l="1"/>
  <c r="H39" i="1"/>
  <c r="H37" i="1"/>
  <c r="H20" i="1"/>
  <c r="H18" i="1"/>
  <c r="H17" i="1"/>
  <c r="H16" i="1"/>
  <c r="H15" i="1"/>
  <c r="H14" i="1"/>
  <c r="H13" i="1"/>
  <c r="H12" i="1"/>
  <c r="H76" i="1" l="1"/>
  <c r="H75" i="1"/>
  <c r="E76" i="1"/>
  <c r="E75" i="1"/>
  <c r="G77" i="1"/>
  <c r="F77" i="1"/>
  <c r="D77" i="1"/>
  <c r="C77" i="1"/>
  <c r="H70" i="1"/>
  <c r="H69" i="1" s="1"/>
  <c r="G69" i="1"/>
  <c r="F69" i="1"/>
  <c r="E70" i="1"/>
  <c r="E69" i="1"/>
  <c r="D69" i="1"/>
  <c r="C69" i="1"/>
  <c r="H66" i="1"/>
  <c r="H65" i="1"/>
  <c r="H64" i="1"/>
  <c r="H62" i="1" s="1"/>
  <c r="H63" i="1"/>
  <c r="H61" i="1"/>
  <c r="H60" i="1"/>
  <c r="H59" i="1"/>
  <c r="H58" i="1"/>
  <c r="H56" i="1"/>
  <c r="H55" i="1"/>
  <c r="H54" i="1"/>
  <c r="H53" i="1"/>
  <c r="H52" i="1"/>
  <c r="H51" i="1"/>
  <c r="H50" i="1"/>
  <c r="H49" i="1"/>
  <c r="G62" i="1"/>
  <c r="G57" i="1"/>
  <c r="G48" i="1"/>
  <c r="F62" i="1"/>
  <c r="F57" i="1"/>
  <c r="F48" i="1"/>
  <c r="E66" i="1"/>
  <c r="E64" i="1"/>
  <c r="E63" i="1"/>
  <c r="E62" i="1" s="1"/>
  <c r="E61" i="1"/>
  <c r="E60" i="1"/>
  <c r="E59" i="1"/>
  <c r="E58" i="1"/>
  <c r="E56" i="1"/>
  <c r="E55" i="1"/>
  <c r="E54" i="1"/>
  <c r="E53" i="1"/>
  <c r="E52" i="1"/>
  <c r="E51" i="1"/>
  <c r="E50" i="1"/>
  <c r="E49" i="1"/>
  <c r="D62" i="1"/>
  <c r="D57" i="1"/>
  <c r="D48" i="1"/>
  <c r="C62" i="1"/>
  <c r="C57" i="1"/>
  <c r="C48" i="1"/>
  <c r="H42" i="1"/>
  <c r="H41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G40" i="1"/>
  <c r="G38" i="1"/>
  <c r="G31" i="1"/>
  <c r="G19" i="1"/>
  <c r="F40" i="1"/>
  <c r="F38" i="1"/>
  <c r="E37" i="1"/>
  <c r="F31" i="1"/>
  <c r="F19" i="1"/>
  <c r="E42" i="1"/>
  <c r="E41" i="1"/>
  <c r="E39" i="1"/>
  <c r="E38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40" i="1"/>
  <c r="D38" i="1"/>
  <c r="D31" i="1"/>
  <c r="D19" i="1"/>
  <c r="C40" i="1"/>
  <c r="C38" i="1"/>
  <c r="H38" i="1" s="1"/>
  <c r="C31" i="1"/>
  <c r="C19" i="1"/>
  <c r="H77" i="1" l="1"/>
  <c r="E77" i="1"/>
  <c r="H57" i="1"/>
  <c r="C67" i="1"/>
  <c r="G67" i="1"/>
  <c r="H48" i="1"/>
  <c r="H67" i="1" s="1"/>
  <c r="E40" i="1"/>
  <c r="H40" i="1"/>
  <c r="F43" i="1"/>
  <c r="H31" i="1"/>
  <c r="G43" i="1"/>
  <c r="E19" i="1"/>
  <c r="H19" i="1"/>
  <c r="C43" i="1"/>
  <c r="C72" i="1" s="1"/>
  <c r="E57" i="1"/>
  <c r="D67" i="1"/>
  <c r="E48" i="1"/>
  <c r="E31" i="1"/>
  <c r="E43" i="1" s="1"/>
  <c r="D43" i="1"/>
  <c r="F67" i="1"/>
  <c r="G72" i="1" l="1"/>
  <c r="E67" i="1"/>
  <c r="E72" i="1" s="1"/>
  <c r="F72" i="1"/>
  <c r="H43" i="1"/>
  <c r="H72" i="1" s="1"/>
  <c r="D72" i="1"/>
</calcChain>
</file>

<file path=xl/sharedStrings.xml><?xml version="1.0" encoding="utf-8"?>
<sst xmlns="http://schemas.openxmlformats.org/spreadsheetml/2006/main" count="104" uniqueCount="92">
  <si>
    <t>Modificado</t>
  </si>
  <si>
    <t>Devengado</t>
  </si>
  <si>
    <t>Recaudado</t>
  </si>
  <si>
    <t>INGRESO</t>
  </si>
  <si>
    <t>Ampliaciones y Reducciones</t>
  </si>
  <si>
    <t>Diferencia</t>
  </si>
  <si>
    <t>Rubro del Ingreso</t>
  </si>
  <si>
    <t>3= (1+2)</t>
  </si>
  <si>
    <t>6= (5-1)</t>
  </si>
  <si>
    <t xml:space="preserve"> Estimado</t>
  </si>
  <si>
    <t>ESTADO ANALÍTICO DE INGRESOS DETALLADO - LDF</t>
  </si>
  <si>
    <t>INGRESOS DE LIBRE DISPOSICIÓN</t>
  </si>
  <si>
    <t>A</t>
  </si>
  <si>
    <t>B</t>
  </si>
  <si>
    <t>C</t>
  </si>
  <si>
    <t>D</t>
  </si>
  <si>
    <t>E</t>
  </si>
  <si>
    <t>F</t>
  </si>
  <si>
    <t>G</t>
  </si>
  <si>
    <t>H</t>
  </si>
  <si>
    <t>Fondo General de Participaciones</t>
  </si>
  <si>
    <t>Fondo de Fomento Municipal</t>
  </si>
  <si>
    <t>Fondo de Fiscalización y Recaudación</t>
  </si>
  <si>
    <t>Fondo de Compensación</t>
  </si>
  <si>
    <t>Impuesto Especial Sobre Producción y Servicios</t>
  </si>
  <si>
    <t>0.136% de la Recaudación Federal Participable</t>
  </si>
  <si>
    <t>3.17% Sobre Extracción del Petróleo</t>
  </si>
  <si>
    <t>Gasolinas y Diésel</t>
  </si>
  <si>
    <t>Fondo de Estabilización de los Ingresos de las Entidades Federativas</t>
  </si>
  <si>
    <t>(Pesos)</t>
  </si>
  <si>
    <t>Fondo de Impuesto Sobre la Renta</t>
  </si>
  <si>
    <t>I</t>
  </si>
  <si>
    <t>Impuestos</t>
  </si>
  <si>
    <t xml:space="preserve">Cuotas y Aportaciones de Seguridad Social </t>
  </si>
  <si>
    <t xml:space="preserve">Contribuciones de Mejoras </t>
  </si>
  <si>
    <t>Derechos</t>
  </si>
  <si>
    <t>Productos</t>
  </si>
  <si>
    <t>Aprovechamientos</t>
  </si>
  <si>
    <t xml:space="preserve">Ingresos por Ventas de Bienes y Servicios </t>
  </si>
  <si>
    <t>Participaciones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</si>
  <si>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</si>
  <si>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</si>
  <si>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</si>
  <si>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</si>
  <si>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</si>
  <si>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</si>
  <si>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J</t>
  </si>
  <si>
    <t>Transferencias</t>
  </si>
  <si>
    <t>K</t>
  </si>
  <si>
    <t>Convenios</t>
  </si>
  <si>
    <t>Otros Convenios y Subsidios</t>
  </si>
  <si>
    <t>L</t>
  </si>
  <si>
    <t>Otros Ingresos de Libre Disposcición</t>
  </si>
  <si>
    <t>Participaciones en Ingresos Locales</t>
  </si>
  <si>
    <t>Total de Ingresos de Libre Disposición</t>
  </si>
  <si>
    <t>INGRESOS EXCEDENTES DE INGRESOS DE LIBRE DISPOSICIÓN</t>
  </si>
  <si>
    <t>Aportaciones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</si>
  <si>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</si>
  <si>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</si>
  <si>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</si>
  <si>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</si>
  <si>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</si>
  <si>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</si>
  <si>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</si>
  <si>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</si>
  <si>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</si>
  <si>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</si>
  <si>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</si>
  <si>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</si>
  <si>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</si>
  <si>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</si>
  <si>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TRANSFERENCIAS FEDERALES ETIQUETADAS</t>
  </si>
  <si>
    <t>II</t>
  </si>
  <si>
    <t>Total de Transferencias Federales Etiquetadas</t>
  </si>
  <si>
    <t>III</t>
  </si>
  <si>
    <t>Ingresos Derivados de Financiamiento</t>
  </si>
  <si>
    <t>IV</t>
  </si>
  <si>
    <t xml:space="preserve">Total de Ingresos </t>
  </si>
  <si>
    <t>DATOS INFORMATIVOS</t>
  </si>
  <si>
    <t>Ingresos Derivados de Financiamientos con Fuente de Pago de Ingresos de Libre Disposición</t>
  </si>
  <si>
    <t>Ingresos Derivados deFinanciamientos con Fuente de Pago de Transferencias Federales Etiquetadas</t>
  </si>
  <si>
    <t>Fondo de Extracción de Hidrocarburos</t>
  </si>
  <si>
    <t>Fondo de Aportaciones para el Fortalecimiento de los Municipios y de las Demarcaciones Territoriales del Distrito Federal</t>
  </si>
  <si>
    <t>Convenios de Descentralización</t>
  </si>
  <si>
    <t>PRESIDENTE MUNICIPAL</t>
  </si>
  <si>
    <t>Bajo protesta de decir verdad declaramos que los Estados Financieros y sus Notas son razonablemente correctos y responsabilidad del emisor.</t>
  </si>
  <si>
    <t>CUENTA PÚBLICA MUNICIPIO JOCOTEPEC</t>
  </si>
  <si>
    <t>DEL 1 DE ENERO AL 31 DE DICIEMBRE DE 2019</t>
  </si>
  <si>
    <t>LIC. JOSÉ MIGUEL GÓMEZ LÓPEZ</t>
  </si>
  <si>
    <t>L.C.P. FRANCISCO DELGADILLO LIMÓN</t>
  </si>
  <si>
    <t>ENCARGADO DE LA HACIENDA MUNICIPAL</t>
  </si>
  <si>
    <t>ASEJ2019-17-03-08-2020-1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</si>
</sst>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8"/>
      <color theme="1"/>
      <name val="C39HrP24DhTt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36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42" fontId="4" fillId="0" borderId="0" xfId="0" applyNumberFormat="1" applyFont="1"/>
    <xf numFmtId="0" fontId="4" fillId="0" borderId="0" xfId="0" applyFont="1" applyAlignment="1">
      <alignment horizontal="center"/>
    </xf>
    <xf numFmtId="42" fontId="4" fillId="0" borderId="0" xfId="0" applyNumberFormat="1" applyFont="1" applyAlignment="1">
      <alignment horizontal="center"/>
    </xf>
    <xf numFmtId="0" fontId="6" fillId="0" borderId="0" xfId="0" applyFont="1"/>
    <xf numFmtId="42" fontId="7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42" fontId="6" fillId="0" borderId="0" xfId="0" applyNumberFormat="1" applyFont="1" applyBorder="1" applyAlignment="1">
      <alignment horizontal="center"/>
    </xf>
    <xf numFmtId="42" fontId="4" fillId="0" borderId="0" xfId="0" applyNumberFormat="1" applyFont="1" applyBorder="1"/>
    <xf numFmtId="42" fontId="5" fillId="0" borderId="0" xfId="0" applyNumberFormat="1" applyFont="1" applyBorder="1" applyAlignment="1">
      <alignment horizontal="center"/>
    </xf>
    <xf numFmtId="42" fontId="8" fillId="0" borderId="0" xfId="0" applyNumberFormat="1" applyFont="1" applyAlignment="1">
      <alignment vertical="center"/>
    </xf>
    <xf numFmtId="42" fontId="5" fillId="3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44" fontId="6" fillId="0" borderId="0" xfId="1" applyFont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42" fontId="9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/>
    <xf numFmtId="42" fontId="5" fillId="3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7" fillId="4" borderId="15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wrapText="1"/>
    </xf>
    <xf numFmtId="0" fontId="4" fillId="0" borderId="1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18" xfId="0" applyFont="1" applyFill="1" applyBorder="1" applyAlignment="1">
      <alignment horizontal="left" wrapText="1"/>
    </xf>
    <xf numFmtId="0" fontId="7" fillId="0" borderId="15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7" fillId="5" borderId="10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right" wrapText="1"/>
    </xf>
    <xf numFmtId="0" fontId="7" fillId="0" borderId="17" xfId="0" applyFont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42" fontId="7" fillId="0" borderId="21" xfId="0" applyNumberFormat="1" applyFont="1" applyFill="1" applyBorder="1" applyAlignment="1">
      <alignment wrapText="1"/>
    </xf>
    <xf numFmtId="0" fontId="7" fillId="5" borderId="17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right" wrapText="1"/>
    </xf>
    <xf numFmtId="0" fontId="7" fillId="5" borderId="7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vertical="center" wrapText="1"/>
    </xf>
    <xf numFmtId="42" fontId="4" fillId="0" borderId="0" xfId="0" applyNumberFormat="1" applyFont="1" applyBorder="1" applyAlignment="1">
      <alignment horizontal="left" wrapText="1"/>
    </xf>
    <xf numFmtId="42" fontId="4" fillId="0" borderId="34" xfId="0" applyNumberFormat="1" applyFont="1" applyBorder="1" applyAlignment="1">
      <alignment horizontal="left" wrapText="1"/>
    </xf>
    <xf numFmtId="44" fontId="6" fillId="0" borderId="3" xfId="1" applyFont="1" applyBorder="1" applyAlignment="1">
      <alignment horizontal="left" wrapText="1"/>
    </xf>
    <xf numFmtId="44" fontId="6" fillId="0" borderId="3" xfId="1" applyFont="1" applyFill="1" applyBorder="1" applyAlignment="1">
      <alignment horizontal="left" wrapText="1"/>
    </xf>
    <xf numFmtId="42" fontId="6" fillId="0" borderId="21" xfId="0" applyNumberFormat="1" applyFont="1" applyBorder="1" applyAlignment="1">
      <alignment horizontal="left" wrapText="1"/>
    </xf>
    <xf numFmtId="44" fontId="6" fillId="0" borderId="0" xfId="1" applyFont="1" applyBorder="1" applyAlignment="1">
      <alignment horizontal="left" wrapText="1"/>
    </xf>
    <xf numFmtId="44" fontId="6" fillId="0" borderId="0" xfId="1" applyFont="1" applyFill="1" applyBorder="1" applyAlignment="1">
      <alignment horizontal="left" wrapText="1"/>
    </xf>
    <xf numFmtId="42" fontId="6" fillId="0" borderId="34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11" fillId="0" borderId="0" xfId="0" applyFont="1"/>
    <xf numFmtId="42" fontId="4" fillId="0" borderId="0" xfId="0" applyNumberFormat="1" applyFont="1" applyBorder="1" applyAlignment="1">
      <alignment shrinkToFit="1"/>
    </xf>
    <xf numFmtId="0" fontId="6" fillId="0" borderId="0" xfId="0" applyFont="1" applyAlignment="1">
      <alignment horizontal="left" shrinkToFit="1"/>
    </xf>
    <xf numFmtId="42" fontId="4" fillId="0" borderId="0" xfId="0" applyNumberFormat="1" applyFont="1" applyBorder="1" applyAlignment="1">
      <alignment horizontal="left" shrinkToFit="1"/>
    </xf>
    <xf numFmtId="42" fontId="4" fillId="0" borderId="34" xfId="0" applyNumberFormat="1" applyFont="1" applyBorder="1" applyAlignment="1">
      <alignment horizontal="left" shrinkToFit="1"/>
    </xf>
    <xf numFmtId="0" fontId="7" fillId="0" borderId="0" xfId="0" applyFont="1" applyBorder="1" applyAlignment="1">
      <alignment horizontal="center" shrinkToFit="1"/>
    </xf>
    <xf numFmtId="44" fontId="7" fillId="4" borderId="2" xfId="0" applyNumberFormat="1" applyFont="1" applyFill="1" applyBorder="1" applyAlignment="1">
      <alignment horizontal="left" shrinkToFit="1"/>
    </xf>
    <xf numFmtId="44" fontId="6" fillId="0" borderId="13" xfId="1" applyNumberFormat="1" applyFont="1" applyBorder="1" applyAlignment="1">
      <alignment horizontal="left" shrinkToFit="1"/>
    </xf>
    <xf numFmtId="44" fontId="6" fillId="0" borderId="13" xfId="1" applyNumberFormat="1" applyFont="1" applyFill="1" applyBorder="1" applyAlignment="1">
      <alignment horizontal="left" shrinkToFit="1"/>
    </xf>
    <xf numFmtId="44" fontId="6" fillId="0" borderId="14" xfId="0" applyNumberFormat="1" applyFont="1" applyBorder="1" applyAlignment="1">
      <alignment horizontal="left" shrinkToFit="1"/>
    </xf>
    <xf numFmtId="44" fontId="7" fillId="4" borderId="16" xfId="0" applyNumberFormat="1" applyFont="1" applyFill="1" applyBorder="1" applyAlignment="1">
      <alignment horizontal="left" shrinkToFit="1"/>
    </xf>
    <xf numFmtId="44" fontId="6" fillId="4" borderId="13" xfId="1" applyNumberFormat="1" applyFont="1" applyFill="1" applyBorder="1" applyAlignment="1">
      <alignment horizontal="left" shrinkToFit="1"/>
    </xf>
    <xf numFmtId="44" fontId="7" fillId="5" borderId="2" xfId="0" applyNumberFormat="1" applyFont="1" applyFill="1" applyBorder="1" applyAlignment="1">
      <alignment horizontal="left" shrinkToFit="1"/>
    </xf>
    <xf numFmtId="44" fontId="7" fillId="4" borderId="2" xfId="0" applyNumberFormat="1" applyFont="1" applyFill="1" applyBorder="1" applyAlignment="1">
      <alignment horizontal="left" vertical="center" shrinkToFit="1"/>
    </xf>
    <xf numFmtId="44" fontId="6" fillId="0" borderId="2" xfId="1" applyNumberFormat="1" applyFont="1" applyBorder="1" applyAlignment="1">
      <alignment horizontal="left" shrinkToFit="1"/>
    </xf>
    <xf numFmtId="44" fontId="6" fillId="0" borderId="2" xfId="1" applyNumberFormat="1" applyFont="1" applyFill="1" applyBorder="1" applyAlignment="1">
      <alignment horizontal="left" shrinkToFit="1"/>
    </xf>
    <xf numFmtId="44" fontId="7" fillId="0" borderId="2" xfId="0" applyNumberFormat="1" applyFont="1" applyFill="1" applyBorder="1" applyAlignment="1">
      <alignment horizontal="left" shrinkToFit="1"/>
    </xf>
    <xf numFmtId="44" fontId="6" fillId="0" borderId="16" xfId="1" applyNumberFormat="1" applyFont="1" applyBorder="1" applyAlignment="1">
      <alignment horizontal="left" shrinkToFit="1"/>
    </xf>
    <xf numFmtId="44" fontId="6" fillId="0" borderId="16" xfId="1" applyNumberFormat="1" applyFont="1" applyFill="1" applyBorder="1" applyAlignment="1">
      <alignment horizontal="left" shrinkToFit="1"/>
    </xf>
    <xf numFmtId="44" fontId="7" fillId="5" borderId="13" xfId="0" applyNumberFormat="1" applyFont="1" applyFill="1" applyBorder="1" applyAlignment="1">
      <alignment horizontal="left" shrinkToFit="1"/>
    </xf>
    <xf numFmtId="44" fontId="6" fillId="0" borderId="2" xfId="0" applyNumberFormat="1" applyFont="1" applyBorder="1" applyAlignment="1">
      <alignment horizontal="left" shrinkToFit="1"/>
    </xf>
    <xf numFmtId="44" fontId="6" fillId="0" borderId="35" xfId="1" applyNumberFormat="1" applyFont="1" applyBorder="1" applyAlignment="1">
      <alignment horizontal="left" shrinkToFit="1"/>
    </xf>
    <xf numFmtId="44" fontId="6" fillId="0" borderId="35" xfId="1" applyNumberFormat="1" applyFont="1" applyFill="1" applyBorder="1" applyAlignment="1">
      <alignment horizontal="left" shrinkToFit="1"/>
    </xf>
    <xf numFmtId="44" fontId="6" fillId="5" borderId="22" xfId="1" applyNumberFormat="1" applyFont="1" applyFill="1" applyBorder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5" fillId="0" borderId="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21" xfId="0" applyFont="1" applyFill="1" applyBorder="1" applyAlignment="1">
      <alignment horizontal="left"/>
    </xf>
    <xf numFmtId="44" fontId="7" fillId="5" borderId="33" xfId="0" applyNumberFormat="1" applyFont="1" applyFill="1" applyBorder="1" applyAlignment="1">
      <alignment horizontal="center" vertical="center" shrinkToFit="1"/>
    </xf>
    <xf numFmtId="44" fontId="7" fillId="5" borderId="0" xfId="0" applyNumberFormat="1" applyFont="1" applyFill="1" applyBorder="1" applyAlignment="1">
      <alignment horizontal="center" vertical="center" shrinkToFit="1"/>
    </xf>
    <xf numFmtId="44" fontId="7" fillId="5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 applyProtection="1">
      <alignment horizontal="center"/>
    </xf>
    <xf numFmtId="42" fontId="5" fillId="2" borderId="24" xfId="0" applyNumberFormat="1" applyFont="1" applyFill="1" applyBorder="1" applyAlignment="1">
      <alignment horizontal="center"/>
    </xf>
    <xf numFmtId="42" fontId="5" fillId="2" borderId="25" xfId="0" applyNumberFormat="1" applyFont="1" applyFill="1" applyBorder="1" applyAlignment="1">
      <alignment horizontal="center"/>
    </xf>
    <xf numFmtId="42" fontId="5" fillId="2" borderId="26" xfId="0" applyNumberFormat="1" applyFont="1" applyFill="1" applyBorder="1" applyAlignment="1">
      <alignment horizontal="center"/>
    </xf>
    <xf numFmtId="42" fontId="7" fillId="2" borderId="27" xfId="0" applyNumberFormat="1" applyFont="1" applyFill="1" applyBorder="1" applyAlignment="1">
      <alignment horizontal="center" vertical="center" wrapText="1"/>
    </xf>
    <xf numFmtId="42" fontId="7" fillId="2" borderId="28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2" fontId="7" fillId="0" borderId="0" xfId="0" applyNumberFormat="1" applyFont="1" applyBorder="1" applyAlignment="1">
      <alignment horizontal="center" shrinkToFit="1"/>
    </xf>
    <xf numFmtId="42" fontId="12" fillId="0" borderId="0" xfId="0" applyNumberFormat="1" applyFont="1" applyAlignment="1">
      <alignment horizontal="center" vertical="center"/>
    </xf>
    <xf numFmtId="0" fontId="10" fillId="2" borderId="7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right" wrapText="1"/>
    </xf>
    <xf numFmtId="0" fontId="7" fillId="5" borderId="7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7" fillId="5" borderId="21" xfId="0" applyFont="1" applyFill="1" applyBorder="1" applyAlignment="1">
      <alignment horizontal="left" wrapText="1"/>
    </xf>
    <xf numFmtId="0" fontId="6" fillId="0" borderId="15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42" fontId="7" fillId="0" borderId="0" xfId="0" applyNumberFormat="1" applyFont="1" applyAlignment="1">
      <alignment horizontal="center" shrinkToFit="1"/>
    </xf>
  </cellXfs>
  <cellStyles count="4">
    <cellStyle name="Moneda" xfId="1" builtinId="4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142874</xdr:colOff>
      <xdr:row>80</xdr:row>
      <xdr:rowOff>171187</xdr:rowOff>
    </xdr:from>
    <xdr:to>
      <xdr:col>3</xdr:col>
      <xdr:colOff>407458</xdr:colOff>
      <xdr:row>86</xdr:row>
      <xdr:rowOff>74084</xdr:rowOff>
    </xdr:to>
    <xdr:sp macro="" textlink="">
      <xdr:nvSpPr>
        <xdr:cNvPr id="3" name="2 Rectángulo"/>
        <xdr:cNvSpPr/>
      </xdr:nvSpPr>
      <xdr:spPr>
        <a:xfrm>
          <a:off x="3984624" y="17263270"/>
          <a:ext cx="1354667" cy="106706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1</xdr:col>
      <xdr:colOff>433917</xdr:colOff>
      <xdr:row>83</xdr:row>
      <xdr:rowOff>201083</xdr:rowOff>
    </xdr:from>
    <xdr:to>
      <xdr:col>1</xdr:col>
      <xdr:colOff>2953917</xdr:colOff>
      <xdr:row>83</xdr:row>
      <xdr:rowOff>201083</xdr:rowOff>
    </xdr:to>
    <xdr:cxnSp macro="">
      <xdr:nvCxnSpPr>
        <xdr:cNvPr id="4" name="4 Conector recto"/>
        <xdr:cNvCxnSpPr/>
      </xdr:nvCxnSpPr>
      <xdr:spPr>
        <a:xfrm>
          <a:off x="793750" y="17864666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226475</xdr:colOff>
      <xdr:row>84</xdr:row>
      <xdr:rowOff>4233</xdr:rowOff>
    </xdr:from>
    <xdr:to>
      <xdr:col>6</xdr:col>
      <xdr:colOff>777975</xdr:colOff>
      <xdr:row>84</xdr:row>
      <xdr:rowOff>4233</xdr:rowOff>
    </xdr:to>
    <xdr:cxnSp macro="">
      <xdr:nvCxnSpPr>
        <xdr:cNvPr id="5" name="4 Conector recto"/>
        <xdr:cNvCxnSpPr/>
      </xdr:nvCxnSpPr>
      <xdr:spPr>
        <a:xfrm>
          <a:off x="6248392" y="17868900"/>
          <a:ext cx="252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tabSelected="1" zoomScale="90" zoomScaleNormal="90" workbookViewId="0">
      <selection activeCell="C12" sqref="C12"/>
    </sheetView>
  </sheetViews>
  <sheetFormatPr baseColWidth="10" defaultColWidth="0" defaultRowHeight="15" zeroHeight="1" x14ac:dyDescent="0.2"/>
  <cols>
    <col min="1" max="1" width="5.42578125" style="1" customWidth="1"/>
    <col min="2" max="2" width="52.140625" style="1" customWidth="1"/>
    <col min="3" max="4" width="16.28515625" style="2" customWidth="1"/>
    <col min="5" max="6" width="14.7109375" style="2" customWidth="1"/>
    <col min="7" max="7" width="14.85546875" style="2" customWidth="1"/>
    <col min="8" max="8" width="16" style="2" customWidth="1"/>
    <col min="9" max="9" width="0.7109375" style="1" customWidth="1"/>
    <col min="10" max="16384" width="0" style="1" hidden="1"/>
  </cols>
  <sheetData>
    <row r="1" spans="1:8" ht="17.100000000000001" customHeight="1" x14ac:dyDescent="0.25">
      <c r="A1" s="92" t="s">
        <v>86</v>
      </c>
      <c r="B1" s="92"/>
      <c r="C1" s="92"/>
      <c r="D1" s="92"/>
      <c r="E1" s="92"/>
      <c r="F1" s="92"/>
      <c r="G1" s="92"/>
      <c r="H1" s="92"/>
    </row>
    <row r="2" spans="1:8" ht="17.100000000000001" customHeight="1" x14ac:dyDescent="0.25">
      <c r="A2" s="92" t="s">
        <v>10</v>
      </c>
      <c r="B2" s="92"/>
      <c r="C2" s="92"/>
      <c r="D2" s="92"/>
      <c r="E2" s="92"/>
      <c r="F2" s="92"/>
      <c r="G2" s="92"/>
      <c r="H2" s="92"/>
    </row>
    <row r="3" spans="1:8" ht="17.100000000000001" customHeight="1" x14ac:dyDescent="0.25">
      <c r="A3" s="92"/>
      <c r="B3" s="92"/>
      <c r="C3" s="92"/>
      <c r="D3" s="92"/>
      <c r="E3" s="92"/>
      <c r="F3" s="92"/>
      <c r="G3" s="92"/>
      <c r="H3" s="92"/>
    </row>
    <row r="4" spans="1:8" ht="17.100000000000001" customHeight="1" x14ac:dyDescent="0.25">
      <c r="A4" s="92" t="s">
        <v>87</v>
      </c>
      <c r="B4" s="92"/>
      <c r="C4" s="92"/>
      <c r="D4" s="92"/>
      <c r="E4" s="92"/>
      <c r="F4" s="92"/>
      <c r="G4" s="92"/>
      <c r="H4" s="92"/>
    </row>
    <row r="5" spans="1:8" ht="17.100000000000001" customHeight="1" x14ac:dyDescent="0.25">
      <c r="A5" s="99" t="s">
        <v>29</v>
      </c>
      <c r="B5" s="99"/>
      <c r="C5" s="99"/>
      <c r="D5" s="99"/>
      <c r="E5" s="99"/>
      <c r="F5" s="99"/>
      <c r="G5" s="99"/>
      <c r="H5" s="99"/>
    </row>
    <row r="6" spans="1:8" ht="6.75" customHeight="1" thickBot="1" x14ac:dyDescent="0.25"/>
    <row r="7" spans="1:8" ht="15.75" customHeight="1" x14ac:dyDescent="0.25">
      <c r="A7" s="105" t="s">
        <v>6</v>
      </c>
      <c r="B7" s="106"/>
      <c r="C7" s="100" t="s">
        <v>3</v>
      </c>
      <c r="D7" s="101"/>
      <c r="E7" s="101"/>
      <c r="F7" s="101"/>
      <c r="G7" s="102"/>
      <c r="H7" s="103" t="s">
        <v>5</v>
      </c>
    </row>
    <row r="8" spans="1:8" ht="49.5" customHeight="1" x14ac:dyDescent="0.2">
      <c r="A8" s="107"/>
      <c r="B8" s="108"/>
      <c r="C8" s="6" t="s">
        <v>9</v>
      </c>
      <c r="D8" s="6" t="s">
        <v>4</v>
      </c>
      <c r="E8" s="6" t="s">
        <v>0</v>
      </c>
      <c r="F8" s="6" t="s">
        <v>1</v>
      </c>
      <c r="G8" s="6" t="s">
        <v>2</v>
      </c>
      <c r="H8" s="104"/>
    </row>
    <row r="9" spans="1:8" ht="13.5" customHeight="1" x14ac:dyDescent="0.2">
      <c r="A9" s="109"/>
      <c r="B9" s="110"/>
      <c r="C9" s="15">
        <v>1</v>
      </c>
      <c r="D9" s="15">
        <v>2</v>
      </c>
      <c r="E9" s="15" t="s">
        <v>7</v>
      </c>
      <c r="F9" s="15">
        <v>4</v>
      </c>
      <c r="G9" s="15">
        <v>5</v>
      </c>
      <c r="H9" s="26" t="s">
        <v>8</v>
      </c>
    </row>
    <row r="10" spans="1:8" ht="6" customHeight="1" x14ac:dyDescent="0.25">
      <c r="A10" s="27"/>
      <c r="B10" s="9"/>
      <c r="C10" s="14"/>
      <c r="D10" s="14"/>
      <c r="E10" s="14"/>
      <c r="F10" s="14"/>
      <c r="G10" s="14"/>
      <c r="H10" s="28"/>
    </row>
    <row r="11" spans="1:8" s="5" customFormat="1" x14ac:dyDescent="0.25">
      <c r="A11" s="93" t="s">
        <v>11</v>
      </c>
      <c r="B11" s="94"/>
      <c r="C11" s="94"/>
      <c r="D11" s="94"/>
      <c r="E11" s="94"/>
      <c r="F11" s="94"/>
      <c r="G11" s="94"/>
      <c r="H11" s="95"/>
    </row>
    <row r="12" spans="1:8" s="5" customFormat="1" x14ac:dyDescent="0.25">
      <c r="A12" s="29" t="s">
        <v>12</v>
      </c>
      <c r="B12" s="31" t="s">
        <v>32</v>
      </c>
      <c r="C12" s="73">
        <v>30554943</v>
      </c>
      <c r="D12" s="73">
        <v>325022</v>
      </c>
      <c r="E12" s="73">
        <f t="shared" ref="E12:E30" si="0">C12+D12</f>
        <v>30879965</v>
      </c>
      <c r="F12" s="73">
        <v>30879965</v>
      </c>
      <c r="G12" s="73">
        <v>30879965</v>
      </c>
      <c r="H12" s="73">
        <f t="shared" ref="H12:H19" si="1">G12-C12</f>
        <v>325022</v>
      </c>
    </row>
    <row r="13" spans="1:8" s="5" customFormat="1" x14ac:dyDescent="0.25">
      <c r="A13" s="32" t="s">
        <v>13</v>
      </c>
      <c r="B13" s="16" t="s">
        <v>33</v>
      </c>
      <c r="C13" s="73">
        <v>0</v>
      </c>
      <c r="D13" s="73">
        <v>0</v>
      </c>
      <c r="E13" s="73">
        <f t="shared" si="0"/>
        <v>0</v>
      </c>
      <c r="F13" s="73">
        <v>0</v>
      </c>
      <c r="G13" s="73">
        <v>0</v>
      </c>
      <c r="H13" s="73">
        <f t="shared" si="1"/>
        <v>0</v>
      </c>
    </row>
    <row r="14" spans="1:8" s="5" customFormat="1" x14ac:dyDescent="0.25">
      <c r="A14" s="32" t="s">
        <v>14</v>
      </c>
      <c r="B14" s="16" t="s">
        <v>34</v>
      </c>
      <c r="C14" s="73">
        <v>0</v>
      </c>
      <c r="D14" s="73">
        <v>0</v>
      </c>
      <c r="E14" s="73">
        <f t="shared" si="0"/>
        <v>0</v>
      </c>
      <c r="F14" s="73">
        <v>0</v>
      </c>
      <c r="G14" s="73">
        <v>0</v>
      </c>
      <c r="H14" s="73">
        <f t="shared" si="1"/>
        <v>0</v>
      </c>
    </row>
    <row r="15" spans="1:8" s="5" customFormat="1" x14ac:dyDescent="0.25">
      <c r="A15" s="33" t="s">
        <v>15</v>
      </c>
      <c r="B15" s="16" t="s">
        <v>35</v>
      </c>
      <c r="C15" s="73">
        <v>28713929</v>
      </c>
      <c r="D15" s="73">
        <v>-137582</v>
      </c>
      <c r="E15" s="73">
        <f t="shared" si="0"/>
        <v>28576347</v>
      </c>
      <c r="F15" s="73">
        <v>28576347</v>
      </c>
      <c r="G15" s="73">
        <v>28576347</v>
      </c>
      <c r="H15" s="73">
        <f t="shared" si="1"/>
        <v>-137582</v>
      </c>
    </row>
    <row r="16" spans="1:8" s="5" customFormat="1" x14ac:dyDescent="0.25">
      <c r="A16" s="34" t="s">
        <v>16</v>
      </c>
      <c r="B16" s="31" t="s">
        <v>36</v>
      </c>
      <c r="C16" s="73">
        <v>1444324</v>
      </c>
      <c r="D16" s="73">
        <v>-874138</v>
      </c>
      <c r="E16" s="73">
        <f t="shared" si="0"/>
        <v>570186</v>
      </c>
      <c r="F16" s="73">
        <v>570186</v>
      </c>
      <c r="G16" s="73">
        <v>570186</v>
      </c>
      <c r="H16" s="73">
        <f t="shared" si="1"/>
        <v>-874138</v>
      </c>
    </row>
    <row r="17" spans="1:8" s="5" customFormat="1" x14ac:dyDescent="0.25">
      <c r="A17" s="34" t="s">
        <v>17</v>
      </c>
      <c r="B17" s="31" t="s">
        <v>37</v>
      </c>
      <c r="C17" s="73">
        <v>721591</v>
      </c>
      <c r="D17" s="73">
        <v>5827412</v>
      </c>
      <c r="E17" s="73">
        <f t="shared" si="0"/>
        <v>6549003</v>
      </c>
      <c r="F17" s="73">
        <v>6549003</v>
      </c>
      <c r="G17" s="73">
        <v>6549003</v>
      </c>
      <c r="H17" s="73">
        <f t="shared" si="1"/>
        <v>5827412</v>
      </c>
    </row>
    <row r="18" spans="1:8" s="8" customFormat="1" x14ac:dyDescent="0.25">
      <c r="A18" s="29" t="s">
        <v>18</v>
      </c>
      <c r="B18" s="16" t="s">
        <v>38</v>
      </c>
      <c r="C18" s="73">
        <v>0</v>
      </c>
      <c r="D18" s="73">
        <v>5192640</v>
      </c>
      <c r="E18" s="73">
        <f t="shared" si="0"/>
        <v>5192640</v>
      </c>
      <c r="F18" s="73">
        <v>0</v>
      </c>
      <c r="G18" s="73">
        <v>0</v>
      </c>
      <c r="H18" s="73">
        <f t="shared" si="1"/>
        <v>0</v>
      </c>
    </row>
    <row r="19" spans="1:8" s="5" customFormat="1" x14ac:dyDescent="0.25">
      <c r="A19" s="34" t="s">
        <v>19</v>
      </c>
      <c r="B19" s="16" t="s">
        <v>39</v>
      </c>
      <c r="C19" s="73">
        <f>SUM(C20:C30)</f>
        <v>67676284</v>
      </c>
      <c r="D19" s="73">
        <f>SUM(D20:D30)</f>
        <v>23137089.987</v>
      </c>
      <c r="E19" s="73">
        <f t="shared" si="0"/>
        <v>90813373.987000003</v>
      </c>
      <c r="F19" s="73">
        <f>SUM(F20:F30)</f>
        <v>90813373.387000009</v>
      </c>
      <c r="G19" s="73">
        <f>SUM(G20:G30)</f>
        <v>90813373.387000009</v>
      </c>
      <c r="H19" s="73">
        <f t="shared" si="1"/>
        <v>23137089.387000009</v>
      </c>
    </row>
    <row r="20" spans="1:8" s="5" customFormat="1" ht="14.25" x14ac:dyDescent="0.2">
      <c r="A20" s="35"/>
      <c r="B20" s="18" t="s">
        <v>20</v>
      </c>
      <c r="C20" s="74">
        <v>67676284</v>
      </c>
      <c r="D20" s="75">
        <v>-5084013.4000000004</v>
      </c>
      <c r="E20" s="74">
        <f t="shared" si="0"/>
        <v>62592270.600000001</v>
      </c>
      <c r="F20" s="74">
        <v>62592270</v>
      </c>
      <c r="G20" s="74">
        <v>62592270</v>
      </c>
      <c r="H20" s="76">
        <f t="shared" ref="H20:H30" si="2">G20-C20</f>
        <v>-5084014</v>
      </c>
    </row>
    <row r="21" spans="1:8" s="5" customFormat="1" ht="14.25" x14ac:dyDescent="0.2">
      <c r="A21" s="35"/>
      <c r="B21" s="17" t="s">
        <v>21</v>
      </c>
      <c r="C21" s="74">
        <v>0</v>
      </c>
      <c r="D21" s="75">
        <v>5044983.6500000004</v>
      </c>
      <c r="E21" s="74">
        <f t="shared" si="0"/>
        <v>5044983.6500000004</v>
      </c>
      <c r="F21" s="74">
        <v>5044983.6500000004</v>
      </c>
      <c r="G21" s="74">
        <v>5044983.6500000004</v>
      </c>
      <c r="H21" s="76">
        <f t="shared" si="2"/>
        <v>5044983.6500000004</v>
      </c>
    </row>
    <row r="22" spans="1:8" s="5" customFormat="1" ht="14.25" x14ac:dyDescent="0.2">
      <c r="A22" s="35"/>
      <c r="B22" s="17" t="s">
        <v>22</v>
      </c>
      <c r="C22" s="74">
        <v>0</v>
      </c>
      <c r="D22" s="75">
        <v>13367472.42</v>
      </c>
      <c r="E22" s="74">
        <f t="shared" si="0"/>
        <v>13367472.42</v>
      </c>
      <c r="F22" s="74">
        <v>13367472.42</v>
      </c>
      <c r="G22" s="74">
        <v>13367472.42</v>
      </c>
      <c r="H22" s="76">
        <f t="shared" si="2"/>
        <v>13367472.42</v>
      </c>
    </row>
    <row r="23" spans="1:8" s="5" customFormat="1" ht="14.25" x14ac:dyDescent="0.2">
      <c r="A23" s="35"/>
      <c r="B23" s="17" t="s">
        <v>23</v>
      </c>
      <c r="C23" s="74">
        <v>0</v>
      </c>
      <c r="D23" s="75">
        <v>0</v>
      </c>
      <c r="E23" s="74">
        <f t="shared" si="0"/>
        <v>0</v>
      </c>
      <c r="F23" s="74">
        <v>0</v>
      </c>
      <c r="G23" s="74">
        <v>0</v>
      </c>
      <c r="H23" s="76">
        <f t="shared" si="2"/>
        <v>0</v>
      </c>
    </row>
    <row r="24" spans="1:8" s="5" customFormat="1" ht="14.25" x14ac:dyDescent="0.2">
      <c r="A24" s="35"/>
      <c r="B24" s="17" t="s">
        <v>81</v>
      </c>
      <c r="C24" s="74">
        <v>0</v>
      </c>
      <c r="D24" s="75">
        <v>0</v>
      </c>
      <c r="E24" s="74">
        <f t="shared" si="0"/>
        <v>0</v>
      </c>
      <c r="F24" s="74">
        <v>0</v>
      </c>
      <c r="G24" s="74">
        <v>0</v>
      </c>
      <c r="H24" s="76">
        <f t="shared" si="2"/>
        <v>0</v>
      </c>
    </row>
    <row r="25" spans="1:8" s="5" customFormat="1" ht="14.25" x14ac:dyDescent="0.2">
      <c r="A25" s="35"/>
      <c r="B25" s="17" t="s">
        <v>24</v>
      </c>
      <c r="C25" s="74">
        <v>0</v>
      </c>
      <c r="D25" s="75">
        <v>1473960.3470000001</v>
      </c>
      <c r="E25" s="74">
        <f t="shared" si="0"/>
        <v>1473960.3470000001</v>
      </c>
      <c r="F25" s="74">
        <v>1473960.3470000001</v>
      </c>
      <c r="G25" s="74">
        <v>1473960.3470000001</v>
      </c>
      <c r="H25" s="76">
        <f t="shared" si="2"/>
        <v>1473960.3470000001</v>
      </c>
    </row>
    <row r="26" spans="1:8" s="5" customFormat="1" ht="14.25" x14ac:dyDescent="0.2">
      <c r="A26" s="35"/>
      <c r="B26" s="17" t="s">
        <v>25</v>
      </c>
      <c r="C26" s="74">
        <v>0</v>
      </c>
      <c r="D26" s="75">
        <v>0</v>
      </c>
      <c r="E26" s="74">
        <f t="shared" si="0"/>
        <v>0</v>
      </c>
      <c r="F26" s="74">
        <v>0</v>
      </c>
      <c r="G26" s="74">
        <v>0</v>
      </c>
      <c r="H26" s="76">
        <f t="shared" si="2"/>
        <v>0</v>
      </c>
    </row>
    <row r="27" spans="1:8" s="5" customFormat="1" ht="14.25" x14ac:dyDescent="0.2">
      <c r="A27" s="35"/>
      <c r="B27" s="17" t="s">
        <v>26</v>
      </c>
      <c r="C27" s="74">
        <v>0</v>
      </c>
      <c r="D27" s="75">
        <v>0</v>
      </c>
      <c r="E27" s="74">
        <f t="shared" si="0"/>
        <v>0</v>
      </c>
      <c r="F27" s="74">
        <v>0</v>
      </c>
      <c r="G27" s="74">
        <v>0</v>
      </c>
      <c r="H27" s="76">
        <f t="shared" si="2"/>
        <v>0</v>
      </c>
    </row>
    <row r="28" spans="1:8" s="5" customFormat="1" ht="14.25" x14ac:dyDescent="0.2">
      <c r="A28" s="35"/>
      <c r="B28" s="17" t="s">
        <v>27</v>
      </c>
      <c r="C28" s="74">
        <v>0</v>
      </c>
      <c r="D28" s="75">
        <v>2768471.97</v>
      </c>
      <c r="E28" s="74">
        <f t="shared" si="0"/>
        <v>2768471.97</v>
      </c>
      <c r="F28" s="74">
        <v>2768471.97</v>
      </c>
      <c r="G28" s="74">
        <v>2768471.97</v>
      </c>
      <c r="H28" s="76">
        <f t="shared" si="2"/>
        <v>2768471.97</v>
      </c>
    </row>
    <row r="29" spans="1:8" s="5" customFormat="1" ht="14.25" x14ac:dyDescent="0.2">
      <c r="A29" s="35"/>
      <c r="B29" s="17" t="s">
        <v>30</v>
      </c>
      <c r="C29" s="74">
        <v>0</v>
      </c>
      <c r="D29" s="75">
        <v>5566215</v>
      </c>
      <c r="E29" s="74">
        <f t="shared" si="0"/>
        <v>5566215</v>
      </c>
      <c r="F29" s="74">
        <v>5566215</v>
      </c>
      <c r="G29" s="74">
        <v>5566215</v>
      </c>
      <c r="H29" s="76">
        <f t="shared" si="2"/>
        <v>5566215</v>
      </c>
    </row>
    <row r="30" spans="1:8" s="5" customFormat="1" ht="28.5" x14ac:dyDescent="0.2">
      <c r="A30" s="35"/>
      <c r="B30" s="17" t="s">
        <v>28</v>
      </c>
      <c r="C30" s="74">
        <v>0</v>
      </c>
      <c r="D30" s="75">
        <v>0</v>
      </c>
      <c r="E30" s="74">
        <f t="shared" si="0"/>
        <v>0</v>
      </c>
      <c r="F30" s="74">
        <v>0</v>
      </c>
      <c r="G30" s="74">
        <v>0</v>
      </c>
      <c r="H30" s="76">
        <f t="shared" si="2"/>
        <v>0</v>
      </c>
    </row>
    <row r="31" spans="1:8" s="5" customFormat="1" x14ac:dyDescent="0.25">
      <c r="A31" s="34" t="s">
        <v>31</v>
      </c>
      <c r="B31" s="16" t="s">
        <v>40</v>
      </c>
      <c r="C31" s="73">
        <f>SUM(C32:C36)</f>
        <v>0</v>
      </c>
      <c r="D31" s="73">
        <f>SUM(D32:D36)</f>
        <v>1122509</v>
      </c>
      <c r="E31" s="73">
        <f>SUM(E32:E36)</f>
        <v>1122509</v>
      </c>
      <c r="F31" s="73">
        <f>SUM(F32:F36)</f>
        <v>1122509</v>
      </c>
      <c r="G31" s="73">
        <f>SUM(G32:G36)</f>
        <v>1122509</v>
      </c>
      <c r="H31" s="73">
        <f t="shared" ref="H31:H42" si="3">G31-C31</f>
        <v>1122509</v>
      </c>
    </row>
    <row r="32" spans="1:8" s="5" customFormat="1" ht="14.25" x14ac:dyDescent="0.2">
      <c r="A32" s="36"/>
      <c r="B32" s="17" t="s">
        <v>41</v>
      </c>
      <c r="C32" s="74">
        <v>0</v>
      </c>
      <c r="D32" s="75">
        <v>69074.179999999993</v>
      </c>
      <c r="E32" s="74">
        <f t="shared" ref="E32:E37" si="4">C32+D32</f>
        <v>69074.179999999993</v>
      </c>
      <c r="F32" s="74">
        <v>69074.179999999993</v>
      </c>
      <c r="G32" s="74">
        <v>69074.179999999993</v>
      </c>
      <c r="H32" s="76">
        <f t="shared" si="3"/>
        <v>69074.179999999993</v>
      </c>
    </row>
    <row r="33" spans="1:8" s="5" customFormat="1" ht="14.25" x14ac:dyDescent="0.2">
      <c r="A33" s="35"/>
      <c r="B33" s="17" t="s">
        <v>42</v>
      </c>
      <c r="C33" s="74">
        <v>0</v>
      </c>
      <c r="D33" s="75">
        <v>211395.72</v>
      </c>
      <c r="E33" s="74">
        <f t="shared" si="4"/>
        <v>211395.72</v>
      </c>
      <c r="F33" s="74">
        <v>211395.72</v>
      </c>
      <c r="G33" s="74">
        <v>211395.72</v>
      </c>
      <c r="H33" s="76">
        <f t="shared" si="3"/>
        <v>211395.72</v>
      </c>
    </row>
    <row r="34" spans="1:8" s="5" customFormat="1" ht="14.25" x14ac:dyDescent="0.2">
      <c r="A34" s="35"/>
      <c r="B34" s="17" t="s">
        <v>43</v>
      </c>
      <c r="C34" s="74">
        <v>0</v>
      </c>
      <c r="D34" s="75">
        <v>842039.1</v>
      </c>
      <c r="E34" s="74">
        <f t="shared" si="4"/>
        <v>842039.1</v>
      </c>
      <c r="F34" s="74">
        <v>842039.1</v>
      </c>
      <c r="G34" s="74">
        <v>842039.1</v>
      </c>
      <c r="H34" s="76">
        <f t="shared" si="3"/>
        <v>842039.1</v>
      </c>
    </row>
    <row r="35" spans="1:8" s="5" customFormat="1" ht="14.25" x14ac:dyDescent="0.2">
      <c r="A35" s="35"/>
      <c r="B35" s="17" t="s">
        <v>44</v>
      </c>
      <c r="C35" s="74">
        <v>0</v>
      </c>
      <c r="D35" s="75">
        <v>0</v>
      </c>
      <c r="E35" s="74">
        <f t="shared" si="4"/>
        <v>0</v>
      </c>
      <c r="F35" s="74">
        <v>0</v>
      </c>
      <c r="G35" s="74">
        <v>0</v>
      </c>
      <c r="H35" s="76">
        <f t="shared" si="3"/>
        <v>0</v>
      </c>
    </row>
    <row r="36" spans="1:8" s="5" customFormat="1" ht="14.25" x14ac:dyDescent="0.2">
      <c r="A36" s="35"/>
      <c r="B36" s="17" t="s">
        <v>45</v>
      </c>
      <c r="C36" s="74">
        <v>0</v>
      </c>
      <c r="D36" s="75">
        <v>0</v>
      </c>
      <c r="E36" s="74">
        <f t="shared" si="4"/>
        <v>0</v>
      </c>
      <c r="F36" s="74">
        <v>0</v>
      </c>
      <c r="G36" s="74">
        <v>0</v>
      </c>
      <c r="H36" s="76">
        <f t="shared" si="3"/>
        <v>0</v>
      </c>
    </row>
    <row r="37" spans="1:8" s="5" customFormat="1" x14ac:dyDescent="0.25">
      <c r="A37" s="37" t="s">
        <v>46</v>
      </c>
      <c r="B37" s="16" t="s">
        <v>47</v>
      </c>
      <c r="C37" s="77">
        <v>0</v>
      </c>
      <c r="D37" s="77">
        <v>0</v>
      </c>
      <c r="E37" s="78">
        <f t="shared" si="4"/>
        <v>0</v>
      </c>
      <c r="F37" s="77">
        <v>0</v>
      </c>
      <c r="G37" s="77">
        <v>0</v>
      </c>
      <c r="H37" s="73">
        <f t="shared" si="3"/>
        <v>0</v>
      </c>
    </row>
    <row r="38" spans="1:8" s="5" customFormat="1" x14ac:dyDescent="0.25">
      <c r="A38" s="34" t="s">
        <v>48</v>
      </c>
      <c r="B38" s="16" t="s">
        <v>49</v>
      </c>
      <c r="C38" s="73">
        <f>C39</f>
        <v>0</v>
      </c>
      <c r="D38" s="73">
        <f>D39</f>
        <v>0</v>
      </c>
      <c r="E38" s="73">
        <f>E39</f>
        <v>0</v>
      </c>
      <c r="F38" s="73">
        <f>F39</f>
        <v>0</v>
      </c>
      <c r="G38" s="73">
        <f>G39</f>
        <v>0</v>
      </c>
      <c r="H38" s="73">
        <f t="shared" si="3"/>
        <v>0</v>
      </c>
    </row>
    <row r="39" spans="1:8" s="5" customFormat="1" x14ac:dyDescent="0.25">
      <c r="A39" s="36"/>
      <c r="B39" s="17" t="s">
        <v>50</v>
      </c>
      <c r="C39" s="74">
        <v>0</v>
      </c>
      <c r="D39" s="75">
        <v>0</v>
      </c>
      <c r="E39" s="74">
        <f>C39+D39</f>
        <v>0</v>
      </c>
      <c r="F39" s="74">
        <v>0</v>
      </c>
      <c r="G39" s="74">
        <v>0</v>
      </c>
      <c r="H39" s="73">
        <f t="shared" si="3"/>
        <v>0</v>
      </c>
    </row>
    <row r="40" spans="1:8" s="5" customFormat="1" x14ac:dyDescent="0.25">
      <c r="A40" s="37" t="s">
        <v>51</v>
      </c>
      <c r="B40" s="16" t="s">
        <v>52</v>
      </c>
      <c r="C40" s="73">
        <f t="shared" ref="C40:G40" si="5">SUM(C41:C42)</f>
        <v>3845014</v>
      </c>
      <c r="D40" s="73">
        <f t="shared" si="5"/>
        <v>5113283</v>
      </c>
      <c r="E40" s="73">
        <f t="shared" si="5"/>
        <v>8958297</v>
      </c>
      <c r="F40" s="73">
        <f t="shared" si="5"/>
        <v>8958297</v>
      </c>
      <c r="G40" s="73">
        <f t="shared" si="5"/>
        <v>8958297</v>
      </c>
      <c r="H40" s="73">
        <f t="shared" si="3"/>
        <v>5113283</v>
      </c>
    </row>
    <row r="41" spans="1:8" s="5" customFormat="1" ht="14.25" x14ac:dyDescent="0.2">
      <c r="A41" s="36"/>
      <c r="B41" s="17" t="s">
        <v>53</v>
      </c>
      <c r="C41" s="74">
        <v>3845014</v>
      </c>
      <c r="D41" s="75">
        <v>3213283</v>
      </c>
      <c r="E41" s="74">
        <f>C41+D41</f>
        <v>7058297</v>
      </c>
      <c r="F41" s="74">
        <v>7058297</v>
      </c>
      <c r="G41" s="74">
        <v>7058297</v>
      </c>
      <c r="H41" s="76">
        <f t="shared" si="3"/>
        <v>3213283</v>
      </c>
    </row>
    <row r="42" spans="1:8" s="5" customFormat="1" ht="14.25" x14ac:dyDescent="0.2">
      <c r="A42" s="35"/>
      <c r="B42" s="17" t="s">
        <v>52</v>
      </c>
      <c r="C42" s="74">
        <v>0</v>
      </c>
      <c r="D42" s="75">
        <v>1900000</v>
      </c>
      <c r="E42" s="74">
        <f>C42+D42</f>
        <v>1900000</v>
      </c>
      <c r="F42" s="74">
        <v>1900000</v>
      </c>
      <c r="G42" s="74">
        <v>1900000</v>
      </c>
      <c r="H42" s="76">
        <f t="shared" si="3"/>
        <v>1900000</v>
      </c>
    </row>
    <row r="43" spans="1:8" s="8" customFormat="1" x14ac:dyDescent="0.25">
      <c r="A43" s="55" t="s">
        <v>31</v>
      </c>
      <c r="B43" s="56" t="s">
        <v>54</v>
      </c>
      <c r="C43" s="79">
        <f>C12+C13+C14+C15+C16+C17+C18+C19+C31+C37+C38+C40</f>
        <v>132956085</v>
      </c>
      <c r="D43" s="79">
        <f t="shared" ref="D43:H43" si="6">D12+D13+D14+D15+D16+D17+D18+D19+D31+D37+D38+D40</f>
        <v>39706235.987000003</v>
      </c>
      <c r="E43" s="79">
        <f>E12+E13+E14+E15+E16+E17+E18+E19+E31+E37+E38+E40</f>
        <v>172662320.98699999</v>
      </c>
      <c r="F43" s="79">
        <f t="shared" si="6"/>
        <v>167469680.38700002</v>
      </c>
      <c r="G43" s="79">
        <f t="shared" si="6"/>
        <v>167469680.38700002</v>
      </c>
      <c r="H43" s="96">
        <f t="shared" si="6"/>
        <v>34513595.387000009</v>
      </c>
    </row>
    <row r="44" spans="1:8" ht="3" customHeight="1" x14ac:dyDescent="0.2">
      <c r="A44" s="39"/>
      <c r="B44" s="40"/>
      <c r="C44" s="68"/>
      <c r="D44" s="68"/>
      <c r="E44" s="68"/>
      <c r="F44" s="68"/>
      <c r="G44" s="68"/>
      <c r="H44" s="97"/>
    </row>
    <row r="45" spans="1:8" s="5" customFormat="1" ht="15" customHeight="1" x14ac:dyDescent="0.2">
      <c r="A45" s="113" t="s">
        <v>55</v>
      </c>
      <c r="B45" s="114"/>
      <c r="C45" s="114"/>
      <c r="D45" s="114"/>
      <c r="E45" s="114"/>
      <c r="F45" s="114"/>
      <c r="G45" s="115"/>
      <c r="H45" s="98"/>
    </row>
    <row r="46" spans="1:8" s="8" customFormat="1" x14ac:dyDescent="0.25">
      <c r="A46" s="50"/>
      <c r="B46" s="51"/>
      <c r="C46" s="51"/>
      <c r="D46" s="51"/>
      <c r="E46" s="51"/>
      <c r="F46" s="51"/>
      <c r="G46" s="51"/>
      <c r="H46" s="52"/>
    </row>
    <row r="47" spans="1:8" s="5" customFormat="1" x14ac:dyDescent="0.25">
      <c r="A47" s="116" t="s">
        <v>71</v>
      </c>
      <c r="B47" s="117"/>
      <c r="C47" s="117"/>
      <c r="D47" s="117"/>
      <c r="E47" s="117"/>
      <c r="F47" s="117"/>
      <c r="G47" s="117"/>
      <c r="H47" s="118"/>
    </row>
    <row r="48" spans="1:8" s="5" customFormat="1" ht="23.25" customHeight="1" x14ac:dyDescent="0.2">
      <c r="A48" s="34" t="s">
        <v>12</v>
      </c>
      <c r="B48" s="57" t="s">
        <v>56</v>
      </c>
      <c r="C48" s="80">
        <f t="shared" ref="C48:H48" si="7">SUM(C49:C56)</f>
        <v>39908032</v>
      </c>
      <c r="D48" s="80">
        <f t="shared" si="7"/>
        <v>1243948</v>
      </c>
      <c r="E48" s="80">
        <f t="shared" si="7"/>
        <v>41151980</v>
      </c>
      <c r="F48" s="80">
        <f t="shared" si="7"/>
        <v>41151980</v>
      </c>
      <c r="G48" s="80">
        <f t="shared" si="7"/>
        <v>41151980</v>
      </c>
      <c r="H48" s="80">
        <f t="shared" si="7"/>
        <v>1243948</v>
      </c>
    </row>
    <row r="49" spans="1:8" s="5" customFormat="1" ht="28.5" x14ac:dyDescent="0.2">
      <c r="A49" s="35"/>
      <c r="B49" s="18" t="s">
        <v>57</v>
      </c>
      <c r="C49" s="74">
        <v>0</v>
      </c>
      <c r="D49" s="75">
        <v>0</v>
      </c>
      <c r="E49" s="74">
        <f t="shared" ref="E49:E56" si="8">C49+D49</f>
        <v>0</v>
      </c>
      <c r="F49" s="74">
        <v>0</v>
      </c>
      <c r="G49" s="74">
        <v>0</v>
      </c>
      <c r="H49" s="76">
        <f t="shared" ref="H49:H56" si="9">G49-C49</f>
        <v>0</v>
      </c>
    </row>
    <row r="50" spans="1:8" s="5" customFormat="1" ht="14.25" x14ac:dyDescent="0.2">
      <c r="A50" s="35"/>
      <c r="B50" s="17" t="s">
        <v>58</v>
      </c>
      <c r="C50" s="74">
        <v>0</v>
      </c>
      <c r="D50" s="74">
        <v>0</v>
      </c>
      <c r="E50" s="74">
        <f t="shared" si="8"/>
        <v>0</v>
      </c>
      <c r="F50" s="81">
        <v>0</v>
      </c>
      <c r="G50" s="81">
        <v>0</v>
      </c>
      <c r="H50" s="76">
        <f t="shared" si="9"/>
        <v>0</v>
      </c>
    </row>
    <row r="51" spans="1:8" s="5" customFormat="1" ht="14.25" x14ac:dyDescent="0.2">
      <c r="A51" s="35"/>
      <c r="B51" s="17" t="s">
        <v>59</v>
      </c>
      <c r="C51" s="74">
        <v>11062185</v>
      </c>
      <c r="D51" s="74">
        <v>413790</v>
      </c>
      <c r="E51" s="74">
        <f t="shared" si="8"/>
        <v>11475975</v>
      </c>
      <c r="F51" s="81">
        <v>11475975</v>
      </c>
      <c r="G51" s="81">
        <v>11475975</v>
      </c>
      <c r="H51" s="76">
        <f t="shared" si="9"/>
        <v>413790</v>
      </c>
    </row>
    <row r="52" spans="1:8" s="5" customFormat="1" ht="42.75" x14ac:dyDescent="0.2">
      <c r="A52" s="35"/>
      <c r="B52" s="19" t="s">
        <v>82</v>
      </c>
      <c r="C52" s="74">
        <v>28845847</v>
      </c>
      <c r="D52" s="74">
        <v>830158</v>
      </c>
      <c r="E52" s="74">
        <f t="shared" si="8"/>
        <v>29676005</v>
      </c>
      <c r="F52" s="81">
        <v>29676005</v>
      </c>
      <c r="G52" s="81">
        <v>29676005</v>
      </c>
      <c r="H52" s="76">
        <f t="shared" si="9"/>
        <v>830158</v>
      </c>
    </row>
    <row r="53" spans="1:8" s="5" customFormat="1" ht="14.25" x14ac:dyDescent="0.2">
      <c r="A53" s="35"/>
      <c r="B53" s="17" t="s">
        <v>60</v>
      </c>
      <c r="C53" s="74">
        <v>0</v>
      </c>
      <c r="D53" s="74">
        <v>0</v>
      </c>
      <c r="E53" s="74">
        <f t="shared" si="8"/>
        <v>0</v>
      </c>
      <c r="F53" s="81">
        <v>0</v>
      </c>
      <c r="G53" s="81">
        <v>0</v>
      </c>
      <c r="H53" s="76">
        <f t="shared" si="9"/>
        <v>0</v>
      </c>
    </row>
    <row r="54" spans="1:8" s="5" customFormat="1" ht="28.5" x14ac:dyDescent="0.2">
      <c r="A54" s="35"/>
      <c r="B54" s="17" t="s">
        <v>61</v>
      </c>
      <c r="C54" s="74">
        <v>0</v>
      </c>
      <c r="D54" s="74">
        <v>0</v>
      </c>
      <c r="E54" s="74">
        <f t="shared" si="8"/>
        <v>0</v>
      </c>
      <c r="F54" s="81">
        <v>0</v>
      </c>
      <c r="G54" s="81">
        <v>0</v>
      </c>
      <c r="H54" s="76">
        <f t="shared" si="9"/>
        <v>0</v>
      </c>
    </row>
    <row r="55" spans="1:8" s="5" customFormat="1" ht="28.5" x14ac:dyDescent="0.2">
      <c r="A55" s="35"/>
      <c r="B55" s="17" t="s">
        <v>62</v>
      </c>
      <c r="C55" s="74">
        <v>0</v>
      </c>
      <c r="D55" s="74">
        <v>0</v>
      </c>
      <c r="E55" s="74">
        <f t="shared" si="8"/>
        <v>0</v>
      </c>
      <c r="F55" s="81">
        <v>0</v>
      </c>
      <c r="G55" s="81">
        <v>0</v>
      </c>
      <c r="H55" s="76">
        <f t="shared" si="9"/>
        <v>0</v>
      </c>
    </row>
    <row r="56" spans="1:8" s="5" customFormat="1" ht="28.5" x14ac:dyDescent="0.2">
      <c r="A56" s="35"/>
      <c r="B56" s="17" t="s">
        <v>63</v>
      </c>
      <c r="C56" s="74">
        <v>0</v>
      </c>
      <c r="D56" s="74">
        <v>0</v>
      </c>
      <c r="E56" s="74">
        <f t="shared" si="8"/>
        <v>0</v>
      </c>
      <c r="F56" s="81">
        <v>0</v>
      </c>
      <c r="G56" s="81">
        <v>0</v>
      </c>
      <c r="H56" s="76">
        <f t="shared" si="9"/>
        <v>0</v>
      </c>
    </row>
    <row r="57" spans="1:8" s="5" customFormat="1" ht="18" customHeight="1" x14ac:dyDescent="0.25">
      <c r="A57" s="34" t="s">
        <v>13</v>
      </c>
      <c r="B57" s="16" t="s">
        <v>49</v>
      </c>
      <c r="C57" s="73">
        <f t="shared" ref="C57:H57" si="10">SUM(C58:C61)</f>
        <v>17163583</v>
      </c>
      <c r="D57" s="73">
        <f t="shared" si="10"/>
        <v>-9909573.9900000002</v>
      </c>
      <c r="E57" s="73">
        <f t="shared" si="10"/>
        <v>7254009.0099999998</v>
      </c>
      <c r="F57" s="73">
        <f t="shared" si="10"/>
        <v>7254009.0099999998</v>
      </c>
      <c r="G57" s="73">
        <f t="shared" si="10"/>
        <v>7254009.0099999998</v>
      </c>
      <c r="H57" s="73">
        <f t="shared" si="10"/>
        <v>-9909573.9900000002</v>
      </c>
    </row>
    <row r="58" spans="1:8" s="5" customFormat="1" ht="14.25" x14ac:dyDescent="0.2">
      <c r="A58" s="35"/>
      <c r="B58" s="18" t="s">
        <v>64</v>
      </c>
      <c r="C58" s="74">
        <v>0</v>
      </c>
      <c r="D58" s="75">
        <v>0</v>
      </c>
      <c r="E58" s="74">
        <f>C58+D58</f>
        <v>0</v>
      </c>
      <c r="F58" s="74">
        <v>0</v>
      </c>
      <c r="G58" s="74">
        <v>0</v>
      </c>
      <c r="H58" s="76">
        <f>G58-C58</f>
        <v>0</v>
      </c>
    </row>
    <row r="59" spans="1:8" s="5" customFormat="1" ht="14.25" x14ac:dyDescent="0.2">
      <c r="A59" s="35"/>
      <c r="B59" s="17" t="s">
        <v>83</v>
      </c>
      <c r="C59" s="81">
        <v>0</v>
      </c>
      <c r="D59" s="82">
        <v>0</v>
      </c>
      <c r="E59" s="74">
        <f>C59+D59</f>
        <v>0</v>
      </c>
      <c r="F59" s="81">
        <v>0</v>
      </c>
      <c r="G59" s="81">
        <v>0</v>
      </c>
      <c r="H59" s="76">
        <f>G59-C59</f>
        <v>0</v>
      </c>
    </row>
    <row r="60" spans="1:8" s="5" customFormat="1" ht="14.25" x14ac:dyDescent="0.2">
      <c r="A60" s="35"/>
      <c r="B60" s="17" t="s">
        <v>65</v>
      </c>
      <c r="C60" s="81">
        <v>0</v>
      </c>
      <c r="D60" s="82">
        <v>0</v>
      </c>
      <c r="E60" s="74">
        <f>C60+D60</f>
        <v>0</v>
      </c>
      <c r="F60" s="81">
        <v>0</v>
      </c>
      <c r="G60" s="81">
        <v>0</v>
      </c>
      <c r="H60" s="76">
        <f>G60-C60</f>
        <v>0</v>
      </c>
    </row>
    <row r="61" spans="1:8" s="5" customFormat="1" ht="14.25" x14ac:dyDescent="0.2">
      <c r="A61" s="35"/>
      <c r="B61" s="19" t="s">
        <v>50</v>
      </c>
      <c r="C61" s="81">
        <v>17163583</v>
      </c>
      <c r="D61" s="82">
        <v>-9909573.9900000002</v>
      </c>
      <c r="E61" s="74">
        <f>C61+D61</f>
        <v>7254009.0099999998</v>
      </c>
      <c r="F61" s="81">
        <v>7254009.0099999998</v>
      </c>
      <c r="G61" s="81">
        <v>7254009.0099999998</v>
      </c>
      <c r="H61" s="76">
        <f>G61-C61</f>
        <v>-9909573.9900000002</v>
      </c>
    </row>
    <row r="62" spans="1:8" s="5" customFormat="1" x14ac:dyDescent="0.25">
      <c r="A62" s="34" t="s">
        <v>14</v>
      </c>
      <c r="B62" s="16" t="s">
        <v>66</v>
      </c>
      <c r="C62" s="73">
        <f t="shared" ref="C62:H62" si="11">C63+C64</f>
        <v>0</v>
      </c>
      <c r="D62" s="73">
        <f t="shared" si="11"/>
        <v>0</v>
      </c>
      <c r="E62" s="73">
        <f t="shared" si="11"/>
        <v>0</v>
      </c>
      <c r="F62" s="73">
        <f t="shared" si="11"/>
        <v>0</v>
      </c>
      <c r="G62" s="73">
        <f t="shared" si="11"/>
        <v>0</v>
      </c>
      <c r="H62" s="73">
        <f t="shared" si="11"/>
        <v>0</v>
      </c>
    </row>
    <row r="63" spans="1:8" s="5" customFormat="1" ht="28.5" x14ac:dyDescent="0.2">
      <c r="A63" s="35"/>
      <c r="B63" s="18" t="s">
        <v>67</v>
      </c>
      <c r="C63" s="74">
        <v>0</v>
      </c>
      <c r="D63" s="75">
        <v>0</v>
      </c>
      <c r="E63" s="74">
        <f>C63+D63</f>
        <v>0</v>
      </c>
      <c r="F63" s="74">
        <v>0</v>
      </c>
      <c r="G63" s="74">
        <v>0</v>
      </c>
      <c r="H63" s="76">
        <f>G63-C63</f>
        <v>0</v>
      </c>
    </row>
    <row r="64" spans="1:8" s="5" customFormat="1" ht="14.25" x14ac:dyDescent="0.2">
      <c r="A64" s="35"/>
      <c r="B64" s="17" t="s">
        <v>68</v>
      </c>
      <c r="C64" s="81">
        <v>0</v>
      </c>
      <c r="D64" s="82">
        <v>0</v>
      </c>
      <c r="E64" s="74">
        <f>C64+D64</f>
        <v>0</v>
      </c>
      <c r="F64" s="81">
        <v>0</v>
      </c>
      <c r="G64" s="81">
        <v>0</v>
      </c>
      <c r="H64" s="76">
        <f>G64-C64</f>
        <v>0</v>
      </c>
    </row>
    <row r="65" spans="1:9" s="5" customFormat="1" ht="30" x14ac:dyDescent="0.25">
      <c r="A65" s="34" t="s">
        <v>15</v>
      </c>
      <c r="B65" s="16" t="s">
        <v>69</v>
      </c>
      <c r="C65" s="73">
        <v>0</v>
      </c>
      <c r="D65" s="73">
        <v>0</v>
      </c>
      <c r="E65" s="73">
        <f>C65+D65</f>
        <v>0</v>
      </c>
      <c r="F65" s="73">
        <v>0</v>
      </c>
      <c r="G65" s="73">
        <v>0</v>
      </c>
      <c r="H65" s="73">
        <f>G65-C65</f>
        <v>0</v>
      </c>
    </row>
    <row r="66" spans="1:9" s="5" customFormat="1" x14ac:dyDescent="0.25">
      <c r="A66" s="34" t="s">
        <v>16</v>
      </c>
      <c r="B66" s="16" t="s">
        <v>70</v>
      </c>
      <c r="C66" s="73">
        <v>0</v>
      </c>
      <c r="D66" s="73">
        <v>0</v>
      </c>
      <c r="E66" s="74">
        <f>C66+D66</f>
        <v>0</v>
      </c>
      <c r="F66" s="73">
        <v>0</v>
      </c>
      <c r="G66" s="73">
        <v>0</v>
      </c>
      <c r="H66" s="76">
        <f>G66-C66</f>
        <v>0</v>
      </c>
    </row>
    <row r="67" spans="1:9" s="8" customFormat="1" x14ac:dyDescent="0.25">
      <c r="A67" s="55" t="s">
        <v>72</v>
      </c>
      <c r="B67" s="56" t="s">
        <v>73</v>
      </c>
      <c r="C67" s="79">
        <f>C48+C57+C62+C65+C66</f>
        <v>57071615</v>
      </c>
      <c r="D67" s="79">
        <f>D48+D57+D62+D65+D66</f>
        <v>-8665625.9900000002</v>
      </c>
      <c r="E67" s="79">
        <f>E48+E57+E62+E65+E66</f>
        <v>48405989.009999998</v>
      </c>
      <c r="F67" s="79">
        <f t="shared" ref="F67" si="12">F48+F57+F62+F65+F66</f>
        <v>48405989.009999998</v>
      </c>
      <c r="G67" s="79">
        <f>G48+G57+G62+G65+G66</f>
        <v>48405989.009999998</v>
      </c>
      <c r="H67" s="79">
        <f>H48+H57+H62+H65+H66</f>
        <v>-8665625.9900000002</v>
      </c>
    </row>
    <row r="68" spans="1:9" x14ac:dyDescent="0.2">
      <c r="A68" s="39"/>
      <c r="B68" s="40"/>
      <c r="C68" s="70"/>
      <c r="D68" s="70"/>
      <c r="E68" s="70"/>
      <c r="F68" s="70"/>
      <c r="G68" s="70"/>
      <c r="H68" s="71"/>
    </row>
    <row r="69" spans="1:9" s="8" customFormat="1" x14ac:dyDescent="0.25">
      <c r="A69" s="38" t="s">
        <v>74</v>
      </c>
      <c r="B69" s="41" t="s">
        <v>75</v>
      </c>
      <c r="C69" s="83">
        <f t="shared" ref="C69:H69" si="13">C70</f>
        <v>0</v>
      </c>
      <c r="D69" s="83">
        <f t="shared" si="13"/>
        <v>5200000</v>
      </c>
      <c r="E69" s="83">
        <f t="shared" si="13"/>
        <v>5200000</v>
      </c>
      <c r="F69" s="83">
        <f t="shared" si="13"/>
        <v>5200000</v>
      </c>
      <c r="G69" s="83">
        <f t="shared" si="13"/>
        <v>5200000</v>
      </c>
      <c r="H69" s="83">
        <f t="shared" si="13"/>
        <v>5200000</v>
      </c>
    </row>
    <row r="70" spans="1:9" s="5" customFormat="1" x14ac:dyDescent="0.25">
      <c r="A70" s="42" t="s">
        <v>12</v>
      </c>
      <c r="B70" s="43" t="s">
        <v>75</v>
      </c>
      <c r="C70" s="84">
        <v>0</v>
      </c>
      <c r="D70" s="85">
        <v>5200000</v>
      </c>
      <c r="E70" s="74">
        <f>C70+D70</f>
        <v>5200000</v>
      </c>
      <c r="F70" s="84">
        <v>5200000</v>
      </c>
      <c r="G70" s="84">
        <v>5200000</v>
      </c>
      <c r="H70" s="76">
        <f>G70-C70</f>
        <v>5200000</v>
      </c>
    </row>
    <row r="71" spans="1:9" s="5" customFormat="1" x14ac:dyDescent="0.25">
      <c r="A71" s="44"/>
      <c r="B71" s="45"/>
      <c r="C71" s="60"/>
      <c r="D71" s="61"/>
      <c r="E71" s="60"/>
      <c r="F71" s="60"/>
      <c r="G71" s="60"/>
      <c r="H71" s="62"/>
    </row>
    <row r="72" spans="1:9" s="8" customFormat="1" x14ac:dyDescent="0.25">
      <c r="A72" s="46" t="s">
        <v>76</v>
      </c>
      <c r="B72" s="47" t="s">
        <v>77</v>
      </c>
      <c r="C72" s="86">
        <f>C43+C67+C69</f>
        <v>190027700</v>
      </c>
      <c r="D72" s="86">
        <f t="shared" ref="D72:H72" si="14">D43+D67+D69</f>
        <v>36240609.997000001</v>
      </c>
      <c r="E72" s="86">
        <f t="shared" si="14"/>
        <v>226268309.99699998</v>
      </c>
      <c r="F72" s="86">
        <f t="shared" si="14"/>
        <v>221075669.39700001</v>
      </c>
      <c r="G72" s="86">
        <f t="shared" si="14"/>
        <v>221075669.39700001</v>
      </c>
      <c r="H72" s="86">
        <f t="shared" si="14"/>
        <v>31047969.397000007</v>
      </c>
    </row>
    <row r="73" spans="1:9" ht="9.75" customHeight="1" x14ac:dyDescent="0.2">
      <c r="A73" s="39"/>
      <c r="B73" s="40"/>
      <c r="C73" s="58"/>
      <c r="D73" s="58"/>
      <c r="E73" s="58"/>
      <c r="F73" s="58"/>
      <c r="G73" s="58"/>
      <c r="H73" s="59"/>
    </row>
    <row r="74" spans="1:9" s="5" customFormat="1" x14ac:dyDescent="0.25">
      <c r="A74" s="48"/>
      <c r="B74" s="49" t="s">
        <v>78</v>
      </c>
      <c r="C74" s="63">
        <v>0</v>
      </c>
      <c r="D74" s="64">
        <v>0</v>
      </c>
      <c r="E74" s="63"/>
      <c r="F74" s="63">
        <v>0</v>
      </c>
      <c r="G74" s="63">
        <v>0</v>
      </c>
      <c r="H74" s="65"/>
    </row>
    <row r="75" spans="1:9" s="5" customFormat="1" ht="28.5" x14ac:dyDescent="0.2">
      <c r="A75" s="119"/>
      <c r="B75" s="17" t="s">
        <v>79</v>
      </c>
      <c r="C75" s="81">
        <v>0</v>
      </c>
      <c r="D75" s="82">
        <v>0</v>
      </c>
      <c r="E75" s="81">
        <f>C75+D75</f>
        <v>0</v>
      </c>
      <c r="F75" s="81">
        <v>0</v>
      </c>
      <c r="G75" s="81">
        <v>0</v>
      </c>
      <c r="H75" s="87">
        <f>G75-C75</f>
        <v>0</v>
      </c>
      <c r="I75" s="69"/>
    </row>
    <row r="76" spans="1:9" s="5" customFormat="1" ht="29.25" thickBot="1" x14ac:dyDescent="0.25">
      <c r="A76" s="120"/>
      <c r="B76" s="30" t="s">
        <v>80</v>
      </c>
      <c r="C76" s="88">
        <v>0</v>
      </c>
      <c r="D76" s="89">
        <v>0</v>
      </c>
      <c r="E76" s="74">
        <f>C76+D76</f>
        <v>0</v>
      </c>
      <c r="F76" s="88">
        <v>0</v>
      </c>
      <c r="G76" s="88">
        <v>0</v>
      </c>
      <c r="H76" s="76">
        <f>G76-C76</f>
        <v>0</v>
      </c>
      <c r="I76" s="69"/>
    </row>
    <row r="77" spans="1:9" s="5" customFormat="1" ht="15.75" thickBot="1" x14ac:dyDescent="0.3">
      <c r="A77" s="53"/>
      <c r="B77" s="54" t="s">
        <v>75</v>
      </c>
      <c r="C77" s="90">
        <f t="shared" ref="C77:H77" si="15">SUM(C75:C76)</f>
        <v>0</v>
      </c>
      <c r="D77" s="90">
        <f t="shared" si="15"/>
        <v>0</v>
      </c>
      <c r="E77" s="90">
        <f t="shared" si="15"/>
        <v>0</v>
      </c>
      <c r="F77" s="90">
        <f t="shared" si="15"/>
        <v>0</v>
      </c>
      <c r="G77" s="90">
        <f t="shared" si="15"/>
        <v>0</v>
      </c>
      <c r="H77" s="90">
        <f t="shared" si="15"/>
        <v>0</v>
      </c>
      <c r="I77" s="69"/>
    </row>
    <row r="78" spans="1:9" s="5" customFormat="1" ht="14.25" x14ac:dyDescent="0.2">
      <c r="A78" s="25"/>
      <c r="B78" s="20"/>
      <c r="C78" s="21"/>
      <c r="D78" s="22"/>
      <c r="E78" s="21"/>
      <c r="F78" s="21"/>
      <c r="G78" s="21"/>
      <c r="H78" s="10"/>
    </row>
    <row r="79" spans="1:9" s="5" customFormat="1" ht="14.25" x14ac:dyDescent="0.2">
      <c r="A79" s="25"/>
      <c r="B79" s="20"/>
      <c r="C79" s="21"/>
      <c r="D79" s="22"/>
      <c r="E79" s="21"/>
      <c r="F79" s="21"/>
      <c r="G79" s="21"/>
      <c r="H79" s="10"/>
    </row>
    <row r="80" spans="1:9" s="5" customFormat="1" ht="14.25" x14ac:dyDescent="0.2">
      <c r="A80" s="25"/>
      <c r="B80" s="20"/>
      <c r="C80" s="21"/>
      <c r="D80" s="22"/>
      <c r="E80" s="21"/>
      <c r="F80" s="21"/>
      <c r="G80" s="21"/>
      <c r="H80" s="10"/>
    </row>
    <row r="81" spans="1:8" s="7" customFormat="1" x14ac:dyDescent="0.25">
      <c r="A81" s="23"/>
      <c r="B81" s="23"/>
      <c r="C81" s="21"/>
      <c r="D81" s="22"/>
      <c r="E81" s="21"/>
      <c r="F81" s="21"/>
      <c r="G81" s="21"/>
      <c r="H81" s="10"/>
    </row>
    <row r="82" spans="1:8" s="7" customFormat="1" x14ac:dyDescent="0.25">
      <c r="A82" s="23"/>
      <c r="B82" s="23"/>
      <c r="C82" s="21"/>
      <c r="D82" s="22"/>
      <c r="E82" s="21"/>
      <c r="F82" s="21"/>
      <c r="G82" s="21"/>
      <c r="H82" s="10"/>
    </row>
    <row r="83" spans="1:8" s="7" customFormat="1" x14ac:dyDescent="0.25">
      <c r="A83" s="23"/>
      <c r="B83" s="23"/>
      <c r="C83" s="21"/>
      <c r="D83" s="22"/>
      <c r="E83" s="21"/>
      <c r="F83" s="21"/>
      <c r="G83" s="21"/>
      <c r="H83" s="10"/>
    </row>
    <row r="84" spans="1:8" s="24" customFormat="1" ht="15.75" x14ac:dyDescent="0.25">
      <c r="B84" s="66"/>
      <c r="C84" s="11"/>
      <c r="D84" s="11"/>
      <c r="E84" s="12"/>
      <c r="F84" s="11"/>
      <c r="G84" s="11"/>
      <c r="H84" s="12"/>
    </row>
    <row r="85" spans="1:8" s="24" customFormat="1" ht="15.75" x14ac:dyDescent="0.25">
      <c r="B85" s="72" t="s">
        <v>88</v>
      </c>
      <c r="C85" s="11"/>
      <c r="D85" s="11"/>
      <c r="E85" s="111" t="s">
        <v>89</v>
      </c>
      <c r="F85" s="111"/>
      <c r="G85" s="111"/>
      <c r="H85" s="12"/>
    </row>
    <row r="86" spans="1:8" ht="15.75" x14ac:dyDescent="0.25">
      <c r="B86" s="91" t="s">
        <v>84</v>
      </c>
      <c r="E86" s="121" t="s">
        <v>90</v>
      </c>
      <c r="F86" s="121"/>
      <c r="G86" s="121"/>
      <c r="H86" s="1"/>
    </row>
    <row r="87" spans="1:8" x14ac:dyDescent="0.2">
      <c r="B87" s="3"/>
      <c r="E87" s="4"/>
      <c r="F87" s="4"/>
      <c r="G87" s="1"/>
      <c r="H87" s="1"/>
    </row>
    <row r="88" spans="1:8" x14ac:dyDescent="0.2">
      <c r="B88" s="67" t="s">
        <v>85</v>
      </c>
      <c r="E88" s="4"/>
      <c r="H88" s="4"/>
    </row>
    <row r="89" spans="1:8" ht="44.25" x14ac:dyDescent="0.2">
      <c r="B89" s="112" t="s">
        <v>91</v>
      </c>
      <c r="C89" s="112"/>
      <c r="D89" s="112"/>
      <c r="E89" s="112"/>
      <c r="F89" s="112"/>
      <c r="G89" s="112"/>
      <c r="H89" s="4"/>
    </row>
    <row r="90" spans="1:8" x14ac:dyDescent="0.2"/>
    <row r="91" spans="1:8" x14ac:dyDescent="0.2">
      <c r="D91" s="1"/>
    </row>
    <row r="92" spans="1:8" x14ac:dyDescent="0.2"/>
    <row r="93" spans="1:8" ht="15" customHeight="1" x14ac:dyDescent="0.2">
      <c r="E93" s="13"/>
      <c r="F93" s="13"/>
      <c r="G93" s="13"/>
      <c r="H93" s="13"/>
    </row>
    <row r="94" spans="1:8" ht="15" hidden="1" customHeight="1" x14ac:dyDescent="0.2">
      <c r="D94" s="13"/>
      <c r="E94" s="13"/>
      <c r="F94" s="13"/>
      <c r="G94" s="13"/>
      <c r="H94" s="13"/>
    </row>
    <row r="95" spans="1:8" ht="15" hidden="1" customHeight="1" x14ac:dyDescent="0.2">
      <c r="D95" s="13"/>
      <c r="E95" s="13"/>
      <c r="F95" s="13"/>
      <c r="G95" s="13"/>
      <c r="H95" s="13"/>
    </row>
    <row r="96" spans="1:8" ht="15" hidden="1" customHeight="1" x14ac:dyDescent="0.2">
      <c r="D96" s="13"/>
      <c r="E96" s="13"/>
      <c r="F96" s="13"/>
      <c r="G96" s="13"/>
      <c r="H96" s="13"/>
    </row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</sheetData>
  <sheetProtection password="CEE3" sheet="1" objects="1" scenarios="1"/>
  <mergeCells count="16">
    <mergeCell ref="E85:G85"/>
    <mergeCell ref="B89:G89"/>
    <mergeCell ref="A45:G45"/>
    <mergeCell ref="A47:H47"/>
    <mergeCell ref="A75:A76"/>
    <mergeCell ref="E86:G86"/>
    <mergeCell ref="A2:H2"/>
    <mergeCell ref="A11:H11"/>
    <mergeCell ref="H43:H45"/>
    <mergeCell ref="A1:H1"/>
    <mergeCell ref="A4:H4"/>
    <mergeCell ref="A5:H5"/>
    <mergeCell ref="C7:G7"/>
    <mergeCell ref="H7:H8"/>
    <mergeCell ref="A7:B9"/>
    <mergeCell ref="A3:H3"/>
  </mergeCells>
  <printOptions horizontalCentered="1"/>
  <pageMargins left="0.47244094488188981" right="0.31496062992125984" top="0.51181102362204722" bottom="0.43307086614173229" header="0.31496062992125984" footer="0.31496062992125984"/>
  <pageSetup scale="65" orientation="portrait" useFirstPageNumber="1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>ASEJ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ASEJ</dc:creator>
  <cp:lastModifiedBy>Leticia Ramírez Hernández</cp:lastModifiedBy>
  <cp:lastPrinted>2019-03-13T16:24:18Z</cp:lastPrinted>
  <dcterms:created xsi:type="dcterms:W3CDTF">2010-12-03T18:40:30Z</dcterms:created>
  <dcterms:modified xsi:type="dcterms:W3CDTF">2020-08-03T15:13:20Z</dcterms:modified>
</cp:coreProperties>
</file>