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SEJ2020V12\Plantillas\"/>
    </mc:Choice>
  </mc:AlternateContent>
  <workbookProtection workbookPassword="CEE3" lockStructure="1"/>
  <bookViews>
    <workbookView xWindow="0" yWindow="0" windowWidth="28800" windowHeight="12300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<sst xmlns="http://schemas.openxmlformats.org/spreadsheetml/2006/main" count="394" uniqueCount="393">
  <si>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</si>
  <si>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</si>
  <si>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</si>
  <si>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</si>
  <si>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</si>
  <si>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</si>
  <si>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</si>
  <si>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</si>
  <si>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</si>
  <si>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</si>
  <si>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</si>
  <si>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</si>
  <si>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</si>
  <si>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</si>
  <si>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</si>
  <si>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</si>
  <si>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</si>
  <si>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</si>
  <si>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</si>
  <si>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</si>
  <si>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</si>
  <si>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</si>
  <si>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</si>
  <si>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</si>
  <si>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</si>
  <si>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</si>
  <si>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</si>
  <si>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</si>
  <si>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</si>
  <si>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</si>
  <si>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</si>
  <si>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</si>
  <si>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</si>
  <si>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</si>
  <si>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</si>
  <si>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</si>
  <si>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</si>
  <si>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</si>
  <si>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</si>
  <si>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</si>
  <si>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</si>
  <si>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</si>
  <si>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</si>
  <si>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</si>
  <si>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</si>
  <si>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</si>
  <si>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</si>
  <si>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</si>
  <si>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</si>
  <si>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</si>
  <si>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</si>
  <si>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</si>
  <si>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</si>
  <si>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</si>
  <si>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</si>
  <si>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</si>
  <si>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</si>
  <si>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</si>
  <si>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</si>
  <si>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</si>
  <si>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</si>
  <si>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</si>
  <si>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</si>
  <si>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</si>
  <si>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</si>
  <si>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</si>
  <si>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</si>
  <si>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</si>
  <si>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</si>
  <si>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</si>
  <si>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</si>
  <si>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</si>
  <si>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</si>
  <si>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</si>
  <si>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</si>
  <si>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</si>
  <si>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</si>
  <si>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</si>
  <si>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</si>
  <si>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</si>
  <si>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</si>
  <si>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</si>
  <si>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</si>
  <si>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</si>
  <si>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</si>
  <si>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</si>
  <si>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</si>
  <si>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</si>
  <si>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</si>
  <si>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</si>
  <si>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</si>
  <si>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</si>
  <si>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</si>
  <si>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</si>
  <si>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</si>
  <si>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</si>
  <si>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</si>
  <si>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</si>
  <si>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</si>
  <si>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</si>
  <si>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</si>
  <si>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</si>
  <si>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</si>
  <si>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</si>
  <si>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</si>
  <si>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</si>
  <si>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</si>
  <si>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</si>
  <si>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</si>
  <si>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</si>
  <si>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</si>
  <si>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</si>
  <si>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</si>
  <si>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</si>
  <si>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</si>
  <si>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</si>
  <si>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</si>
  <si>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</si>
  <si>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</si>
  <si>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</si>
  <si>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</si>
  <si>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</si>
  <si>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</si>
  <si>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</si>
  <si>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</si>
  <si>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</si>
  <si>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</si>
  <si>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</si>
  <si>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</si>
  <si>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</si>
  <si>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</si>
  <si>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</si>
  <si>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</si>
  <si>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</si>
  <si>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</si>
  <si>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</si>
  <si>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</si>
  <si>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</si>
  <si>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</si>
  <si>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</si>
  <si>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</si>
  <si>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</si>
  <si>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</si>
  <si>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</si>
  <si>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</si>
  <si>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</si>
  <si>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</si>
  <si>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</si>
  <si>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</si>
  <si>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</si>
  <si>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</si>
  <si>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</si>
  <si>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</si>
  <si>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</si>
  <si>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</si>
  <si>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</si>
  <si>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</si>
  <si>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</si>
  <si>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</si>
  <si>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</si>
  <si>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</si>
  <si>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</si>
  <si>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</si>
  <si>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</si>
  <si>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</si>
  <si>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</si>
  <si>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</si>
  <si>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</si>
  <si>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</si>
  <si>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</si>
  <si>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</si>
  <si>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</si>
  <si>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</si>
  <si>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</si>
  <si>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</si>
  <si>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</si>
  <si>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</si>
  <si>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</si>
  <si>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</si>
  <si>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</si>
  <si>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</si>
  <si>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</si>
  <si>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</si>
  <si>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</si>
  <si>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</si>
  <si>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</si>
  <si>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</si>
  <si>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</si>
  <si>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</si>
  <si>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</si>
  <si>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</si>
  <si>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</si>
  <si>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</si>
  <si>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</si>
  <si>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</si>
  <si>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</si>
  <si>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</si>
  <si>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</si>
  <si>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</si>
  <si>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</si>
  <si>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</si>
  <si>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</si>
  <si>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</si>
  <si>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</si>
  <si>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</si>
  <si>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</si>
  <si>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</si>
  <si>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</si>
  <si>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</si>
  <si>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</si>
  <si>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</si>
  <si>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</si>
  <si>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</si>
  <si>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</si>
  <si>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</si>
  <si>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</si>
  <si>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</si>
  <si>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</si>
  <si>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</si>
  <si>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</si>
  <si>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</si>
  <si>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</si>
  <si>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</si>
  <si>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</si>
  <si>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</si>
  <si>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</si>
  <si>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</si>
  <si>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</si>
  <si>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</si>
  <si>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</si>
  <si>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</si>
  <si>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</si>
  <si>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</si>
  <si>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</si>
  <si>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</si>
  <si>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</si>
  <si>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</si>
  <si>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</si>
  <si>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</si>
  <si>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</si>
  <si>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</si>
  <si>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</si>
  <si>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</si>
  <si>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</si>
  <si>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</si>
  <si>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</si>
  <si>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</si>
  <si>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</si>
  <si>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</si>
  <si>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</si>
  <si>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</si>
  <si>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</si>
  <si>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</si>
  <si>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</si>
  <si>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</si>
  <si>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</si>
  <si>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</si>
  <si>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</si>
  <si>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</si>
  <si>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</si>
  <si>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</si>
  <si>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</si>
  <si>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</si>
  <si>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</si>
  <si>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</si>
  <si>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</si>
  <si>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</si>
  <si>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</si>
  <si>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</si>
  <si>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</si>
  <si>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</si>
  <si>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</si>
  <si>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</si>
  <si>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</si>
  <si>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</si>
  <si>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</si>
  <si>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</si>
  <si>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</si>
  <si>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</si>
  <si>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</si>
  <si>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</si>
  <si>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</si>
  <si>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</si>
  <si>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</si>
  <si>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</si>
  <si>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</si>
  <si>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</si>
  <si>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</si>
  <si>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</si>
  <si>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</si>
  <si>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</si>
  <si>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</si>
  <si>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</si>
  <si>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</si>
  <si>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</si>
  <si>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</si>
  <si>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</si>
  <si>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</si>
  <si>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</si>
  <si>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</si>
  <si>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</si>
  <si>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</si>
  <si>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</si>
  <si>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</si>
  <si>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</si>
  <si>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</si>
  <si>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</si>
  <si>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</si>
  <si>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</si>
  <si>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</si>
  <si>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</si>
  <si>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</si>
  <si>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</si>
  <si>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</si>
  <si>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</si>
  <si>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</si>
  <si>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</si>
  <si>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</si>
  <si>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</si>
  <si>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</si>
  <si>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</si>
  <si>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</si>
  <si>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</si>
  <si>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</si>
  <si>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</si>
  <si>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</si>
  <si>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</si>
  <si>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</si>
  <si>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</si>
  <si>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</si>
  <si>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</si>
  <si>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</si>
  <si>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</si>
  <si>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</si>
  <si>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</si>
  <si>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</si>
  <si>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</si>
  <si>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</si>
  <si>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</si>
  <si>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</si>
  <si>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</si>
  <si>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</si>
  <si>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</si>
  <si>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</si>
  <si>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</si>
  <si>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</si>
  <si>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</si>
  <si>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</si>
  <si>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</si>
  <si>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</si>
  <si>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</si>
  <si>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</si>
  <si>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</si>
  <si>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</si>
  <si>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</si>
  <si>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</si>
  <si>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</si>
  <si>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</si>
  <si>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</si>
  <si>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</si>
  <si>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</si>
  <si>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</si>
  <si>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</si>
  <si>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</si>
  <si>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</si>
  <si>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</si>
  <si>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</si>
  <si>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</si>
  <si>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</si>
  <si>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</si>
  <si>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</si>
  <si>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</si>
  <si>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</si>
  <si>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</si>
  <si>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</si>
  <si>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</si>
  <si>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</si>
  <si>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</si>
  <si>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</si>
  <si>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</si>
  <si>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</si>
  <si>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</si>
  <si>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</si>
  <si>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</si>
  <si>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</si>
  <si>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ESTADO DE SITUACIÓN FINANCIERA DETALLADO - LDF</t>
  </si>
  <si>
    <t>CUENTA PÚBLICA - MUNICIPIO JOCOTEPEC</t>
  </si>
  <si>
    <t>DEL 1 DE ENERO AL 31 DE DICIEMBRE DE 2020</t>
  </si>
  <si>
    <t>LIC. JOSÉ MIGUEL GÓMEZ LÓPEZ</t>
  </si>
  <si>
    <t>L.C.P. FRANCISCO DELGADILLO LIMÓN</t>
  </si>
  <si>
    <t>PRESIDENTE MUNICIPAL</t>
  </si>
  <si>
    <t>ENCARGADO DE LA HACIENDA PÚBLICA MUNICIPAL</t>
  </si>
  <si>
    <t>ASEJ2020-17-15-06-2021-1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</si>
</sst>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/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5"/>
  <sheetViews>
    <sheetView showGridLines="0" tabSelected="1" topLeftCell="A82" zoomScaleNormal="100" workbookViewId="0">
      <selection activeCell="B12" sqref="B12:AE12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385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0</v>
      </c>
      <c r="B5" s="67" t="s">
        <v>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2020</v>
      </c>
      <c r="AG5" s="6">
        <v>2019</v>
      </c>
      <c r="AH5" s="6" t="s">
        <v>2</v>
      </c>
      <c r="AI5" s="67" t="s">
        <v>1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2020</v>
      </c>
      <c r="BN5" s="6">
        <v>2019</v>
      </c>
    </row>
    <row r="6" spans="1:66" s="11" customFormat="1" ht="15" customHeight="1">
      <c r="A6" s="8">
        <v>10000</v>
      </c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4</v>
      </c>
      <c r="AI6" s="68" t="s">
        <v>5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6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7</v>
      </c>
      <c r="AI7" s="72" t="s">
        <v>8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15103722.279999999</v>
      </c>
      <c r="AG8" s="16">
        <f>SUM(AG9:AG15)</f>
        <v>4095921.34</v>
      </c>
      <c r="AH8" s="14" t="s">
        <v>10</v>
      </c>
      <c r="AI8" s="73" t="s">
        <v>11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24629669.690000001</v>
      </c>
      <c r="BN8" s="16">
        <f>SUM(BN9:BN17)</f>
        <v>9314939.7300000004</v>
      </c>
    </row>
    <row r="9" spans="1:66" s="11" customFormat="1" ht="15" customHeight="1">
      <c r="A9" s="17">
        <v>11110</v>
      </c>
      <c r="B9" s="70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65762.16</v>
      </c>
      <c r="AG9" s="18">
        <v>0</v>
      </c>
      <c r="AH9" s="19" t="s">
        <v>13</v>
      </c>
      <c r="AI9" s="71" t="s">
        <v>14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3946820.1</v>
      </c>
      <c r="BN9" s="18">
        <v>2005693.69</v>
      </c>
    </row>
    <row r="10" spans="1:66" s="11" customFormat="1" ht="15" customHeight="1">
      <c r="A10" s="17">
        <v>11120</v>
      </c>
      <c r="B10" s="70" t="s">
        <v>15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15037960.119999999</v>
      </c>
      <c r="AG10" s="18">
        <v>4095921.34</v>
      </c>
      <c r="AH10" s="19" t="s">
        <v>16</v>
      </c>
      <c r="AI10" s="71" t="s">
        <v>17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4571383.74</v>
      </c>
      <c r="BN10" s="18">
        <v>2698230.22</v>
      </c>
    </row>
    <row r="11" spans="1:66" s="11" customFormat="1" ht="15" customHeight="1">
      <c r="A11" s="17">
        <v>11130</v>
      </c>
      <c r="B11" s="70" t="s">
        <v>18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19</v>
      </c>
      <c r="AI11" s="71" t="s">
        <v>20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13606045.550000001</v>
      </c>
      <c r="BN11" s="18">
        <v>2296425.63</v>
      </c>
    </row>
    <row r="12" spans="1:66" s="11" customFormat="1" ht="15" customHeight="1">
      <c r="A12" s="17">
        <v>11140</v>
      </c>
      <c r="B12" s="70" t="s">
        <v>21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22</v>
      </c>
      <c r="AI12" s="71" t="s">
        <v>23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24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25</v>
      </c>
      <c r="AI13" s="71" t="s">
        <v>26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2320</v>
      </c>
    </row>
    <row r="14" spans="1:66" s="11" customFormat="1" ht="15" customHeight="1">
      <c r="A14" s="17">
        <v>11160</v>
      </c>
      <c r="B14" s="70" t="s">
        <v>27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28</v>
      </c>
      <c r="AI14" s="71" t="s">
        <v>29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31</v>
      </c>
      <c r="AI15" s="71" t="s">
        <v>32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2505420.2999999998</v>
      </c>
      <c r="BN15" s="18">
        <v>1261462.6000000001</v>
      </c>
    </row>
    <row r="16" spans="1:66" s="11" customFormat="1" ht="15" customHeight="1">
      <c r="A16" s="12">
        <v>11200</v>
      </c>
      <c r="B16" s="73" t="s">
        <v>33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421487.92000000004</v>
      </c>
      <c r="AG16" s="16">
        <f>SUM(AG17:AG23)</f>
        <v>1156539.83</v>
      </c>
      <c r="AH16" s="19" t="s">
        <v>34</v>
      </c>
      <c r="AI16" s="71" t="s">
        <v>35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37</v>
      </c>
      <c r="AI17" s="71" t="s">
        <v>38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1050807.5900000001</v>
      </c>
    </row>
    <row r="18" spans="1:66" s="11" customFormat="1" ht="15" customHeight="1">
      <c r="A18" s="17">
        <v>11220</v>
      </c>
      <c r="B18" s="70" t="s">
        <v>39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319495.76</v>
      </c>
      <c r="AG18" s="18">
        <v>692214.09</v>
      </c>
      <c r="AH18" s="14" t="s">
        <v>40</v>
      </c>
      <c r="AI18" s="73" t="s">
        <v>41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42</v>
      </c>
      <c r="B19" s="70" t="s">
        <v>43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47904.160000000003</v>
      </c>
      <c r="AG19" s="18">
        <v>272967.21999999997</v>
      </c>
      <c r="AH19" s="19" t="s">
        <v>44</v>
      </c>
      <c r="AI19" s="71" t="s">
        <v>45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46</v>
      </c>
      <c r="B20" s="70" t="s">
        <v>47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48</v>
      </c>
      <c r="AI20" s="71" t="s">
        <v>49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50</v>
      </c>
      <c r="B21" s="70" t="s">
        <v>51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21000</v>
      </c>
      <c r="AG21" s="18">
        <v>23000.47</v>
      </c>
      <c r="AH21" s="19" t="s">
        <v>52</v>
      </c>
      <c r="AI21" s="71" t="s">
        <v>53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54</v>
      </c>
      <c r="B22" s="70" t="s">
        <v>55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20682</v>
      </c>
      <c r="AG22" s="18">
        <v>144102.26</v>
      </c>
      <c r="AH22" s="14" t="s">
        <v>56</v>
      </c>
      <c r="AI22" s="73" t="s">
        <v>57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4368769.08</v>
      </c>
      <c r="BN22" s="16">
        <f>SUM(BN23:BN25)</f>
        <v>6648497.6200000001</v>
      </c>
    </row>
    <row r="23" spans="1:66" s="11" customFormat="1" ht="15" customHeight="1">
      <c r="A23" s="17" t="s">
        <v>58</v>
      </c>
      <c r="B23" s="70" t="s">
        <v>59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12406</v>
      </c>
      <c r="AG23" s="18">
        <v>24255.79</v>
      </c>
      <c r="AH23" s="19" t="s">
        <v>60</v>
      </c>
      <c r="AI23" s="71" t="s">
        <v>61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4368769.08</v>
      </c>
      <c r="BN23" s="18">
        <v>6648497.6200000001</v>
      </c>
    </row>
    <row r="24" spans="1:66" s="11" customFormat="1" ht="15" customHeight="1">
      <c r="A24" s="12" t="s">
        <v>62</v>
      </c>
      <c r="B24" s="73" t="s">
        <v>63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716900.64999999991</v>
      </c>
      <c r="AG24" s="16">
        <f>SUM(AG25:AG29)</f>
        <v>395057.39</v>
      </c>
      <c r="AH24" s="19" t="s">
        <v>64</v>
      </c>
      <c r="AI24" s="71" t="s">
        <v>65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66</v>
      </c>
      <c r="B25" s="70" t="s">
        <v>67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334834.24</v>
      </c>
      <c r="AG25" s="18">
        <v>232519.18</v>
      </c>
      <c r="AH25" s="19" t="s">
        <v>68</v>
      </c>
      <c r="AI25" s="71" t="s">
        <v>69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70</v>
      </c>
      <c r="B26" s="70" t="s">
        <v>71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72</v>
      </c>
      <c r="AI26" s="73" t="s">
        <v>73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74</v>
      </c>
      <c r="B27" s="70" t="s">
        <v>75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76</v>
      </c>
      <c r="AI27" s="71" t="s">
        <v>77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78</v>
      </c>
      <c r="B28" s="70" t="s">
        <v>79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264709.21000000002</v>
      </c>
      <c r="AG28" s="18">
        <v>45181.01</v>
      </c>
      <c r="AH28" s="19" t="s">
        <v>80</v>
      </c>
      <c r="AI28" s="71" t="s">
        <v>81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82</v>
      </c>
      <c r="B29" s="70" t="s">
        <v>83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117357.2</v>
      </c>
      <c r="AG29" s="18">
        <v>117357.2</v>
      </c>
      <c r="AH29" s="14" t="s">
        <v>84</v>
      </c>
      <c r="AI29" s="73" t="s">
        <v>85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5232000</v>
      </c>
      <c r="BN29" s="16">
        <f>SUM(BN30:BN32)</f>
        <v>232000</v>
      </c>
    </row>
    <row r="30" spans="1:66" s="11" customFormat="1" ht="15" customHeight="1">
      <c r="A30" s="12" t="s">
        <v>86</v>
      </c>
      <c r="B30" s="73" t="s">
        <v>87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88</v>
      </c>
      <c r="AI30" s="71" t="s">
        <v>89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5232000</v>
      </c>
      <c r="BN30" s="18">
        <v>232000</v>
      </c>
    </row>
    <row r="31" spans="1:66" s="11" customFormat="1" ht="15" customHeight="1">
      <c r="A31" s="17" t="s">
        <v>90</v>
      </c>
      <c r="B31" s="70" t="s">
        <v>91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92</v>
      </c>
      <c r="AI31" s="71" t="s">
        <v>93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94</v>
      </c>
      <c r="B32" s="70" t="s">
        <v>95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96</v>
      </c>
      <c r="AI32" s="71" t="s">
        <v>97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98</v>
      </c>
      <c r="B33" s="70" t="s">
        <v>99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100</v>
      </c>
      <c r="AI33" s="73" t="s">
        <v>101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102</v>
      </c>
      <c r="B34" s="70" t="s">
        <v>103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104</v>
      </c>
      <c r="AI34" s="71" t="s">
        <v>105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106</v>
      </c>
      <c r="B35" s="70" t="s">
        <v>107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108</v>
      </c>
      <c r="AI35" s="71" t="s">
        <v>109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110</v>
      </c>
      <c r="B36" s="73" t="s">
        <v>111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0</v>
      </c>
      <c r="AH36" s="19" t="s">
        <v>112</v>
      </c>
      <c r="AI36" s="71" t="s">
        <v>113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114</v>
      </c>
      <c r="B37" s="70" t="s">
        <v>115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0</v>
      </c>
      <c r="AH37" s="19" t="s">
        <v>116</v>
      </c>
      <c r="AI37" s="71" t="s">
        <v>117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118</v>
      </c>
      <c r="B38" s="73" t="s">
        <v>119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120</v>
      </c>
      <c r="AI38" s="71" t="s">
        <v>121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122</v>
      </c>
      <c r="B39" s="70" t="s">
        <v>123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124</v>
      </c>
      <c r="AI39" s="71" t="s">
        <v>125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126</v>
      </c>
      <c r="B40" s="71" t="s">
        <v>127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128</v>
      </c>
      <c r="AI40" s="73" t="s">
        <v>129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130</v>
      </c>
      <c r="B41" s="73" t="s">
        <v>131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132</v>
      </c>
      <c r="AI41" s="71" t="s">
        <v>133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134</v>
      </c>
      <c r="B42" s="71" t="s">
        <v>135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136</v>
      </c>
      <c r="AI42" s="71" t="s">
        <v>137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138</v>
      </c>
      <c r="B43" s="71" t="s">
        <v>139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140</v>
      </c>
      <c r="AI43" s="71" t="s">
        <v>141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142</v>
      </c>
      <c r="B44" s="71" t="s">
        <v>143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144</v>
      </c>
      <c r="AI44" s="73" t="s">
        <v>145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1243854.68</v>
      </c>
      <c r="BN44" s="16">
        <f>SUM(BN45:BN47)</f>
        <v>1141531.01</v>
      </c>
    </row>
    <row r="45" spans="1:66" s="11" customFormat="1" ht="15" customHeight="1">
      <c r="A45" s="17" t="s">
        <v>146</v>
      </c>
      <c r="B45" s="77" t="s">
        <v>147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148</v>
      </c>
      <c r="AI45" s="71" t="s">
        <v>149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1243854.68</v>
      </c>
      <c r="BN45" s="18">
        <v>1141531.01</v>
      </c>
    </row>
    <row r="46" spans="1:66" s="11" customFormat="1" ht="15" customHeight="1">
      <c r="A46" s="17"/>
      <c r="B46" s="74" t="s">
        <v>150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16242110.85</v>
      </c>
      <c r="AG46" s="22">
        <f>AG8+AG16+AG24+AG30+AG36+AG38+AG41</f>
        <v>5647518.5599999996</v>
      </c>
      <c r="AH46" s="23" t="s">
        <v>151</v>
      </c>
      <c r="AI46" s="71" t="s">
        <v>152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153</v>
      </c>
      <c r="B47" s="72" t="s">
        <v>154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155</v>
      </c>
      <c r="AI47" s="75" t="s">
        <v>156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0</v>
      </c>
      <c r="BN47" s="20">
        <v>0</v>
      </c>
    </row>
    <row r="48" spans="1:66" s="11" customFormat="1" ht="15" customHeight="1">
      <c r="A48" s="12" t="s">
        <v>157</v>
      </c>
      <c r="B48" s="73" t="s">
        <v>158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159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35474293.450000003</v>
      </c>
      <c r="BN48" s="22">
        <f>BN8+BN18+BN22+BN26+BN29+BN33+BN40+BN44</f>
        <v>17336968.360000003</v>
      </c>
    </row>
    <row r="49" spans="1:66" s="11" customFormat="1" ht="15" customHeight="1">
      <c r="A49" s="17" t="s">
        <v>160</v>
      </c>
      <c r="B49" s="71" t="s">
        <v>161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162</v>
      </c>
      <c r="AI49" s="72" t="s">
        <v>163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164</v>
      </c>
      <c r="B50" s="71" t="s">
        <v>165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166</v>
      </c>
      <c r="AI50" s="73" t="s">
        <v>167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15416569.6</v>
      </c>
      <c r="BN50" s="16">
        <f>SUM(BN51:BN52)</f>
        <v>21308352.449999999</v>
      </c>
    </row>
    <row r="51" spans="1:66" s="11" customFormat="1" ht="15" customHeight="1">
      <c r="A51" s="17" t="s">
        <v>168</v>
      </c>
      <c r="B51" s="71" t="s">
        <v>169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170</v>
      </c>
      <c r="AI51" s="71" t="s">
        <v>171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15161012.539999999</v>
      </c>
      <c r="BN51" s="18">
        <v>21308352.449999999</v>
      </c>
    </row>
    <row r="52" spans="1:66" s="11" customFormat="1" ht="15" customHeight="1">
      <c r="A52" s="17" t="s">
        <v>172</v>
      </c>
      <c r="B52" s="71" t="s">
        <v>173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174</v>
      </c>
      <c r="AI52" s="71" t="s">
        <v>175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255557.06</v>
      </c>
      <c r="BN52" s="18">
        <v>0</v>
      </c>
    </row>
    <row r="53" spans="1:66" s="11" customFormat="1" ht="15" customHeight="1">
      <c r="A53" s="12" t="s">
        <v>176</v>
      </c>
      <c r="B53" s="73" t="s">
        <v>177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0</v>
      </c>
      <c r="AG53" s="16">
        <f>SUM(AG54:AG58)</f>
        <v>0</v>
      </c>
      <c r="AH53" s="14" t="s">
        <v>178</v>
      </c>
      <c r="AI53" s="73" t="s">
        <v>179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180</v>
      </c>
      <c r="B54" s="71" t="s">
        <v>181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182</v>
      </c>
      <c r="AI54" s="71" t="s">
        <v>183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184</v>
      </c>
      <c r="B55" s="71" t="s">
        <v>185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186</v>
      </c>
      <c r="AI55" s="71" t="s">
        <v>187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188</v>
      </c>
      <c r="B56" s="71" t="s">
        <v>189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190</v>
      </c>
      <c r="AI56" s="71" t="s">
        <v>191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192</v>
      </c>
      <c r="B57" s="71" t="s">
        <v>193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194</v>
      </c>
      <c r="AI57" s="73" t="s">
        <v>195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57876712.640000001</v>
      </c>
      <c r="BN57" s="16">
        <f>SUM(BN58:BN62)</f>
        <v>57876712.640000001</v>
      </c>
    </row>
    <row r="58" spans="1:66" s="11" customFormat="1" ht="15" customHeight="1">
      <c r="A58" s="17" t="s">
        <v>196</v>
      </c>
      <c r="B58" s="71" t="s">
        <v>197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198</v>
      </c>
      <c r="AI58" s="71" t="s">
        <v>199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200</v>
      </c>
      <c r="B59" s="73" t="s">
        <v>201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185107235.52000001</v>
      </c>
      <c r="AG59" s="16">
        <f>SUM(AG60:AG66)</f>
        <v>136247992.75999999</v>
      </c>
      <c r="AH59" s="19" t="s">
        <v>202</v>
      </c>
      <c r="AI59" s="71" t="s">
        <v>203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204</v>
      </c>
      <c r="B60" s="71" t="s">
        <v>205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1366938</v>
      </c>
      <c r="AG60" s="18">
        <v>1366938</v>
      </c>
      <c r="AH60" s="19" t="s">
        <v>206</v>
      </c>
      <c r="AI60" s="71" t="s">
        <v>207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57876712.640000001</v>
      </c>
      <c r="BN60" s="18">
        <v>57876712.640000001</v>
      </c>
    </row>
    <row r="61" spans="1:66" s="11" customFormat="1" ht="15" customHeight="1">
      <c r="A61" s="17" t="s">
        <v>208</v>
      </c>
      <c r="B61" s="71" t="s">
        <v>209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852342.98</v>
      </c>
      <c r="AG61" s="18">
        <v>852342.98</v>
      </c>
      <c r="AH61" s="19" t="s">
        <v>210</v>
      </c>
      <c r="AI61" s="71" t="s">
        <v>211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212</v>
      </c>
      <c r="B62" s="71" t="s">
        <v>213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10302431.550000001</v>
      </c>
      <c r="AG62" s="18">
        <v>10302431.550000001</v>
      </c>
      <c r="AH62" s="19" t="s">
        <v>214</v>
      </c>
      <c r="AI62" s="71" t="s">
        <v>215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216</v>
      </c>
      <c r="B63" s="71" t="s">
        <v>217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60206385.210000001</v>
      </c>
      <c r="AG63" s="18">
        <v>59802506.310000002</v>
      </c>
      <c r="AH63" s="14" t="s">
        <v>218</v>
      </c>
      <c r="AI63" s="73" t="s">
        <v>219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220</v>
      </c>
      <c r="B64" s="71" t="s">
        <v>221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31663940.809999999</v>
      </c>
      <c r="AG64" s="18">
        <v>0</v>
      </c>
      <c r="AH64" s="19" t="s">
        <v>222</v>
      </c>
      <c r="AI64" s="71" t="s">
        <v>223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224</v>
      </c>
      <c r="B65" s="71" t="s">
        <v>225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62191199.380000003</v>
      </c>
      <c r="AG65" s="18">
        <v>45399776.329999998</v>
      </c>
      <c r="AH65" s="19" t="s">
        <v>226</v>
      </c>
      <c r="AI65" s="71" t="s">
        <v>227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228</v>
      </c>
      <c r="B66" s="71" t="s">
        <v>229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18523997.59</v>
      </c>
      <c r="AG66" s="18">
        <v>18523997.59</v>
      </c>
      <c r="AH66" s="19" t="s">
        <v>230</v>
      </c>
      <c r="AI66" s="71" t="s">
        <v>231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232</v>
      </c>
      <c r="B67" s="73" t="s">
        <v>233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19703469.609999999</v>
      </c>
      <c r="AG67" s="16">
        <f>SUM(AG68:AG75)</f>
        <v>18959173.170000002</v>
      </c>
      <c r="AH67" s="14" t="s">
        <v>234</v>
      </c>
      <c r="AI67" s="73" t="s">
        <v>235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236</v>
      </c>
      <c r="B68" s="71" t="s">
        <v>237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2981678.54</v>
      </c>
      <c r="AG68" s="18">
        <v>2755974.77</v>
      </c>
      <c r="AH68" s="19" t="s">
        <v>238</v>
      </c>
      <c r="AI68" s="71" t="s">
        <v>239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240</v>
      </c>
      <c r="B69" s="71" t="s">
        <v>241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944997.63</v>
      </c>
      <c r="AG69" s="18">
        <v>850717.63</v>
      </c>
      <c r="AH69" s="19" t="s">
        <v>242</v>
      </c>
      <c r="AI69" s="71" t="s">
        <v>243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244</v>
      </c>
      <c r="B70" s="71" t="s">
        <v>245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2113730.2000000002</v>
      </c>
      <c r="AG70" s="18">
        <v>1788930.2</v>
      </c>
      <c r="AH70" s="19" t="s">
        <v>246</v>
      </c>
      <c r="AI70" s="71" t="s">
        <v>247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248</v>
      </c>
      <c r="B71" s="71" t="s">
        <v>249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6311186</v>
      </c>
      <c r="AG71" s="18">
        <v>6311186</v>
      </c>
      <c r="AH71" s="19" t="s">
        <v>250</v>
      </c>
      <c r="AI71" s="71" t="s">
        <v>251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252</v>
      </c>
      <c r="B72" s="71" t="s">
        <v>253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812220.57</v>
      </c>
      <c r="AG72" s="18">
        <v>812220.57</v>
      </c>
      <c r="AH72" s="19" t="s">
        <v>254</v>
      </c>
      <c r="AI72" s="71" t="s">
        <v>255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256</v>
      </c>
      <c r="B73" s="71" t="s">
        <v>257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5845048.6699999999</v>
      </c>
      <c r="AG73" s="18">
        <v>5860376</v>
      </c>
      <c r="AH73" s="19" t="s">
        <v>258</v>
      </c>
      <c r="AI73" s="71" t="s">
        <v>259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260</v>
      </c>
      <c r="B74" s="71" t="s">
        <v>261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694608</v>
      </c>
      <c r="AG74" s="18">
        <v>579768</v>
      </c>
      <c r="AH74" s="14" t="s">
        <v>262</v>
      </c>
      <c r="AI74" s="73" t="s">
        <v>263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264</v>
      </c>
      <c r="B75" s="71" t="s">
        <v>265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266</v>
      </c>
      <c r="AI75" s="71" t="s">
        <v>267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268</v>
      </c>
      <c r="B76" s="73" t="s">
        <v>269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948773.76</v>
      </c>
      <c r="AG76" s="16">
        <f>SUM(AG77:AG81)</f>
        <v>896273.76</v>
      </c>
      <c r="AH76" s="19" t="s">
        <v>270</v>
      </c>
      <c r="AI76" s="71" t="s">
        <v>271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272</v>
      </c>
      <c r="B77" s="71" t="s">
        <v>273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945922.72</v>
      </c>
      <c r="AG77" s="18">
        <v>893422.72</v>
      </c>
      <c r="AH77" s="19" t="s">
        <v>274</v>
      </c>
      <c r="AI77" s="71" t="s">
        <v>275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276</v>
      </c>
      <c r="B78" s="71" t="s">
        <v>277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2851.04</v>
      </c>
      <c r="AG78" s="18">
        <v>2851.04</v>
      </c>
      <c r="AH78" s="19" t="s">
        <v>278</v>
      </c>
      <c r="AI78" s="75" t="s">
        <v>279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280</v>
      </c>
      <c r="B79" s="71" t="s">
        <v>281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282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73293282.239999995</v>
      </c>
      <c r="BN79" s="25">
        <f>BN50+BN53+BN57+BN63+BN67+BN74</f>
        <v>79185065.090000004</v>
      </c>
    </row>
    <row r="80" spans="1:66" s="11" customFormat="1" ht="15" customHeight="1">
      <c r="A80" s="17" t="s">
        <v>283</v>
      </c>
      <c r="B80" s="71" t="s">
        <v>284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285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108767575.69</v>
      </c>
      <c r="BN80" s="26">
        <f>BN48+BN79</f>
        <v>96522033.450000003</v>
      </c>
    </row>
    <row r="81" spans="1:66" s="11" customFormat="1" ht="15" customHeight="1">
      <c r="A81" s="17" t="s">
        <v>286</v>
      </c>
      <c r="B81" s="71" t="s">
        <v>287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288</v>
      </c>
      <c r="AI81" s="80" t="s">
        <v>289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290</v>
      </c>
      <c r="B82" s="73" t="s">
        <v>291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0</v>
      </c>
      <c r="AG82" s="16">
        <f>SUM(AG83:AG87)</f>
        <v>0</v>
      </c>
      <c r="AH82" s="28" t="s">
        <v>292</v>
      </c>
      <c r="AI82" s="72" t="s">
        <v>293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294</v>
      </c>
      <c r="B83" s="71" t="s">
        <v>295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296</v>
      </c>
      <c r="AI83" s="71" t="s">
        <v>297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0</v>
      </c>
      <c r="BN83" s="18">
        <v>0</v>
      </c>
    </row>
    <row r="84" spans="1:66" s="11" customFormat="1" ht="15" customHeight="1">
      <c r="A84" s="17" t="s">
        <v>298</v>
      </c>
      <c r="B84" s="71" t="s">
        <v>299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300</v>
      </c>
      <c r="AI84" s="71" t="s">
        <v>301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302</v>
      </c>
      <c r="B85" s="71" t="s">
        <v>303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304</v>
      </c>
      <c r="AI85" s="71" t="s">
        <v>305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306</v>
      </c>
      <c r="B86" s="71" t="s">
        <v>307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308</v>
      </c>
      <c r="AI86" s="72" t="s">
        <v>309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113234014.05</v>
      </c>
      <c r="BN86" s="16">
        <f>BN87+BN88+BN89+BN94+BN98</f>
        <v>65228924.799999997</v>
      </c>
    </row>
    <row r="87" spans="1:66" s="11" customFormat="1" ht="15" customHeight="1">
      <c r="A87" s="17" t="s">
        <v>310</v>
      </c>
      <c r="B87" s="71" t="s">
        <v>311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312</v>
      </c>
      <c r="AI87" s="71" t="s">
        <v>313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47771891.890000001</v>
      </c>
      <c r="BN87" s="18">
        <v>33532723.350000001</v>
      </c>
    </row>
    <row r="88" spans="1:66" s="11" customFormat="1" ht="15" customHeight="1">
      <c r="A88" s="12" t="s">
        <v>314</v>
      </c>
      <c r="B88" s="73" t="s">
        <v>315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0</v>
      </c>
      <c r="AG88" s="16">
        <f>SUM(AG89:AG94)</f>
        <v>0</v>
      </c>
      <c r="AH88" s="19" t="s">
        <v>316</v>
      </c>
      <c r="AI88" s="71" t="s">
        <v>317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98066045.959999993</v>
      </c>
      <c r="BN88" s="18">
        <v>64300125.25</v>
      </c>
    </row>
    <row r="89" spans="1:66" s="11" customFormat="1" ht="15" customHeight="1">
      <c r="A89" s="17" t="s">
        <v>318</v>
      </c>
      <c r="B89" s="71" t="s">
        <v>319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320</v>
      </c>
      <c r="AI89" s="72" t="s">
        <v>321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322</v>
      </c>
      <c r="B90" s="71" t="s">
        <v>323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324</v>
      </c>
      <c r="AI90" s="71" t="s">
        <v>325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326</v>
      </c>
      <c r="B91" s="71" t="s">
        <v>327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328</v>
      </c>
      <c r="AI91" s="71" t="s">
        <v>329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330</v>
      </c>
      <c r="B92" s="71" t="s">
        <v>331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332</v>
      </c>
      <c r="AI92" s="71" t="s">
        <v>333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334</v>
      </c>
      <c r="B93" s="71" t="s">
        <v>335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336</v>
      </c>
      <c r="AI93" s="71" t="s">
        <v>337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338</v>
      </c>
      <c r="B94" s="71" t="s">
        <v>339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340</v>
      </c>
      <c r="AI94" s="72" t="s">
        <v>341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342</v>
      </c>
      <c r="B95" s="73" t="s">
        <v>343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344</v>
      </c>
      <c r="AI95" s="71" t="s">
        <v>345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346</v>
      </c>
      <c r="B96" s="71" t="s">
        <v>347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348</v>
      </c>
      <c r="AI96" s="71" t="s">
        <v>349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350</v>
      </c>
      <c r="B97" s="71" t="s">
        <v>351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352</v>
      </c>
      <c r="AI97" s="71" t="s">
        <v>353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354</v>
      </c>
      <c r="B98" s="71" t="s">
        <v>355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356</v>
      </c>
      <c r="AI98" s="72" t="s">
        <v>357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358</v>
      </c>
      <c r="B99" s="71" t="s">
        <v>359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360</v>
      </c>
      <c r="AI99" s="71" t="s">
        <v>361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0</v>
      </c>
      <c r="BN99" s="18">
        <v>0</v>
      </c>
    </row>
    <row r="100" spans="1:66" s="11" customFormat="1" ht="15" customHeight="1">
      <c r="A100" s="17" t="s">
        <v>362</v>
      </c>
      <c r="B100" s="71" t="s">
        <v>363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364</v>
      </c>
      <c r="AI100" s="71" t="s">
        <v>365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-32603923.800000001</v>
      </c>
      <c r="BN100" s="18">
        <v>-32603923.800000001</v>
      </c>
    </row>
    <row r="101" spans="1:66" s="11" customFormat="1" ht="15" customHeight="1">
      <c r="A101" s="12" t="s">
        <v>366</v>
      </c>
      <c r="B101" s="73" t="s">
        <v>367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368</v>
      </c>
      <c r="AI101" s="72" t="s">
        <v>369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370</v>
      </c>
      <c r="B102" s="71" t="s">
        <v>371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372</v>
      </c>
      <c r="AI102" s="71" t="s">
        <v>373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374</v>
      </c>
      <c r="B103" s="71" t="s">
        <v>375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376</v>
      </c>
      <c r="AI103" s="75" t="s">
        <v>377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378</v>
      </c>
      <c r="B104" s="75" t="s">
        <v>379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380</v>
      </c>
      <c r="BM104" s="33">
        <f>BM82+BM86+BM101</f>
        <v>113234014.05</v>
      </c>
      <c r="BN104" s="33">
        <f>BN82+BN86+BN101</f>
        <v>65228924.799999997</v>
      </c>
    </row>
    <row r="105" spans="1:66" s="11" customFormat="1" ht="15" customHeight="1">
      <c r="A105" s="57"/>
      <c r="B105" s="58"/>
      <c r="C105" s="69" t="s">
        <v>384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205759478.88999999</v>
      </c>
      <c r="AG105" s="63">
        <f>AG48+AG53+AG59+AG67+AG76+AG82+AG88+AG95+AG101</f>
        <v>156103439.69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381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222001589.73999998</v>
      </c>
      <c r="AG106" s="36">
        <f>AG46+AG105</f>
        <v>161750958.25</v>
      </c>
      <c r="AH106" s="37"/>
      <c r="AI106" s="83" t="s">
        <v>382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222001589.74000001</v>
      </c>
      <c r="BN106" s="38">
        <f>BN80+BN104</f>
        <v>161750958.25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383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password="CEE3" sheet="1" objects="1" scenario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F1LDF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2020-12-02T19:40:24Z</cp:lastPrinted>
  <dcterms:created xsi:type="dcterms:W3CDTF">2020-01-21T01:24:36Z</dcterms:created>
  <dcterms:modified xsi:type="dcterms:W3CDTF">2021-06-16T01:24:31Z</dcterms:modified>
</cp:coreProperties>
</file>