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EJERCICIO 2020\ASEJ2020VERSION 10\Plantillas\"/>
    </mc:Choice>
  </mc:AlternateContent>
  <xr:revisionPtr revIDLastSave="0" documentId="13_ncr:1_{D042CD7D-7B80-4CA5-9727-2989327C39CD}" xr6:coauthVersionLast="46" xr6:coauthVersionMax="46" xr10:uidLastSave="{00000000-0000-0000-0000-000000000000}"/>
  <workbookProtection workbookAlgorithmName="SHA-512" workbookHashValue="/kMVTC/K5WDIHk4k3GYokAk9bUxjSmB9LxIA30HZCrN4hzg6TejqOpVonnqWjUwmf5qFRcxT8Dcz6Yr9Qcianw==" workbookSaltValue="Pc5Jexpy2S1gtPGFbZcdTg==" workbookSpinCount="100000" lockStructure="1"/>
  <bookViews>
    <workbookView xWindow="14370" yWindow="0" windowWidth="14430" windowHeight="15600" xr2:uid="{00000000-000D-0000-FFFF-FFFF00000000}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X502" i="1" s="1"/>
  <c r="AY500" i="1"/>
  <c r="AY499" i="1" s="1"/>
  <c r="AX500" i="1"/>
  <c r="AX499" i="1" s="1"/>
  <c r="AY497" i="1"/>
  <c r="AX497" i="1"/>
  <c r="AY495" i="1"/>
  <c r="AX495" i="1"/>
  <c r="AY492" i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 s="1"/>
  <c r="AY459" i="1"/>
  <c r="AX459" i="1"/>
  <c r="AY455" i="1"/>
  <c r="AX455" i="1"/>
  <c r="AY451" i="1"/>
  <c r="AX451" i="1"/>
  <c r="AY448" i="1"/>
  <c r="AY447" i="1" s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72" i="1" l="1"/>
  <c r="AY489" i="1"/>
  <c r="AX494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77" i="1" l="1"/>
  <c r="AX453" i="1"/>
  <c r="AY11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<sst xmlns="http://schemas.openxmlformats.org/spreadsheetml/2006/main" count="1085" uniqueCount="1066">
  <si>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</si>
  <si>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</si>
  <si>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</si>
  <si>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</si>
  <si>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2020</t>
  </si>
  <si>
    <t>2019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</si>
  <si>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</si>
  <si>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</si>
  <si>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</si>
  <si>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</si>
  <si>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</si>
  <si>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</si>
  <si>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</si>
  <si>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</si>
  <si>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</si>
  <si>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</si>
  <si>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</si>
  <si>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</si>
  <si>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</si>
  <si>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</si>
  <si>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</si>
  <si>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</si>
  <si>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</si>
  <si>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</si>
  <si>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</si>
  <si>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</si>
  <si>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</si>
  <si>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</si>
  <si>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</si>
  <si>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</si>
  <si>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</si>
  <si>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</si>
  <si>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</si>
  <si>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</si>
  <si>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</si>
  <si>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</si>
  <si>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</si>
  <si>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</si>
  <si>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</si>
  <si>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</si>
  <si>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</si>
  <si>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</si>
  <si>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</si>
  <si>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</si>
  <si>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</si>
  <si>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</si>
  <si>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</si>
  <si>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</si>
  <si>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</si>
  <si>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</si>
  <si>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</si>
  <si>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</si>
  <si>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</si>
  <si>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</si>
  <si>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</si>
  <si>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</si>
  <si>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</si>
  <si>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</si>
  <si>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</si>
  <si>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</si>
  <si>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</si>
  <si>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</si>
  <si>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</si>
  <si>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</si>
  <si>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</si>
  <si>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</si>
  <si>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</si>
  <si>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</si>
  <si>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</si>
  <si>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</si>
  <si>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</si>
  <si>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</si>
  <si>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</si>
  <si>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</si>
  <si>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</si>
  <si>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</si>
  <si>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</si>
  <si>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</si>
  <si>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</si>
  <si>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</si>
  <si>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</si>
  <si>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</si>
  <si>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</si>
  <si>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</si>
  <si>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</si>
  <si>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</si>
  <si>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</si>
  <si>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</si>
  <si>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</si>
  <si>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</si>
  <si>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</si>
  <si>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</si>
  <si>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</si>
  <si>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</si>
  <si>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</si>
  <si>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</si>
  <si>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</si>
  <si>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</si>
  <si>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</si>
  <si>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</si>
  <si>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</si>
  <si>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</si>
  <si>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</si>
  <si>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</si>
  <si>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</si>
  <si>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</si>
  <si>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</si>
  <si>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</si>
  <si>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</si>
  <si>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</si>
  <si>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</si>
  <si>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</si>
  <si>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</si>
  <si>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</si>
  <si>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</si>
  <si>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</si>
  <si>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</si>
  <si>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</si>
  <si>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</si>
  <si>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</si>
  <si>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</si>
  <si>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</si>
  <si>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</si>
  <si>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</si>
  <si>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</si>
  <si>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</si>
  <si>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</si>
  <si>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</si>
  <si>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</si>
  <si>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</si>
  <si>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</si>
  <si>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</si>
  <si>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</si>
  <si>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</si>
  <si>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</si>
  <si>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</si>
  <si>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</si>
  <si>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</si>
  <si>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</si>
  <si>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</si>
  <si>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</si>
  <si>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</si>
  <si>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</si>
  <si>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</si>
  <si>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</si>
  <si>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</si>
  <si>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</si>
  <si>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</si>
  <si>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</si>
  <si>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</si>
  <si>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</si>
  <si>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</si>
  <si>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</si>
  <si>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</si>
  <si>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</si>
  <si>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</si>
  <si>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</si>
  <si>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</si>
  <si>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</si>
  <si>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</si>
  <si>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</si>
  <si>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</si>
  <si>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</si>
  <si>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</si>
  <si>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</si>
  <si>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</si>
  <si>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</si>
  <si>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</si>
  <si>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</si>
  <si>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</si>
  <si>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</si>
  <si>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</si>
  <si>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</si>
  <si>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</si>
  <si>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</si>
  <si>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</si>
  <si>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</si>
  <si>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</si>
  <si>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</si>
  <si>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</si>
  <si>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</si>
  <si>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</si>
  <si>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</si>
  <si>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</si>
  <si>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</si>
  <si>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</si>
  <si>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</si>
  <si>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</si>
  <si>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</si>
  <si>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</si>
  <si>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</si>
  <si>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</si>
  <si>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</si>
  <si>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</si>
  <si>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</si>
  <si>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</si>
  <si>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</si>
  <si>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</si>
  <si>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</si>
  <si>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</si>
  <si>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</si>
  <si>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</si>
  <si>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</si>
  <si>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</si>
  <si>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</si>
  <si>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</si>
  <si>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</si>
  <si>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</si>
  <si>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</si>
  <si>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</si>
  <si>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</si>
  <si>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</si>
  <si>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</si>
  <si>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</si>
  <si>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</si>
  <si>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</si>
  <si>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</si>
  <si>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</si>
  <si>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</si>
  <si>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</si>
  <si>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</si>
  <si>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</si>
  <si>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</si>
  <si>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</si>
  <si>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</si>
  <si>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</si>
  <si>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</si>
  <si>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</si>
  <si>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</si>
  <si>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</si>
  <si>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</si>
  <si>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</si>
  <si>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</si>
  <si>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</si>
  <si>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</si>
  <si>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</si>
  <si>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</si>
  <si>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</si>
  <si>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</si>
  <si>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</si>
  <si>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</si>
  <si>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</si>
  <si>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</si>
  <si>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</si>
  <si>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</si>
  <si>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</si>
  <si>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</si>
  <si>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</si>
  <si>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</si>
  <si>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</si>
  <si>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</si>
  <si>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</si>
  <si>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</si>
  <si>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</si>
  <si>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</si>
  <si>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</si>
  <si>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</si>
  <si>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</si>
  <si>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</si>
  <si>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</si>
  <si>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</si>
  <si>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</si>
  <si>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</si>
  <si>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</si>
  <si>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</si>
  <si>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</si>
  <si>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</si>
  <si>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</si>
  <si>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</si>
  <si>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</si>
  <si>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</si>
  <si>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</si>
  <si>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</si>
  <si>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</si>
  <si>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</si>
  <si>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</si>
  <si>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</si>
  <si>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</si>
  <si>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</si>
  <si>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</si>
  <si>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</si>
  <si>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</si>
  <si>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</si>
  <si>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</si>
  <si>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</si>
  <si>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</si>
  <si>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</si>
  <si>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</si>
  <si>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</si>
  <si>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</si>
  <si>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</si>
  <si>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</si>
  <si>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</si>
  <si>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</si>
  <si>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</si>
  <si>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</si>
  <si>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</si>
  <si>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</si>
  <si>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</si>
  <si>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</si>
  <si>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</si>
  <si>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</si>
  <si>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</si>
  <si>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</si>
  <si>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</si>
  <si>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</si>
  <si>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</si>
  <si>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</si>
  <si>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</si>
  <si>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</si>
  <si>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</si>
  <si>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</si>
  <si>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</si>
  <si>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</si>
  <si>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</si>
  <si>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</si>
  <si>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</si>
  <si>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</si>
  <si>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</si>
  <si>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</si>
  <si>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</si>
  <si>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</si>
  <si>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</si>
  <si>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</si>
  <si>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</si>
  <si>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</si>
  <si>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</si>
  <si>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</si>
  <si>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</si>
  <si>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</si>
  <si>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</si>
  <si>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</si>
  <si>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</si>
  <si>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</si>
  <si>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</si>
  <si>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</si>
  <si>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</si>
  <si>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</si>
  <si>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</si>
  <si>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</si>
  <si>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</si>
  <si>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</si>
  <si>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</si>
  <si>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</si>
  <si>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</si>
  <si>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</si>
  <si>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</si>
  <si>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</si>
  <si>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</si>
  <si>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</si>
  <si>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</si>
  <si>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</si>
  <si>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</si>
  <si>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</si>
  <si>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</si>
  <si>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</si>
  <si>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</si>
  <si>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</si>
  <si>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</si>
  <si>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</si>
  <si>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</si>
  <si>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</si>
  <si>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</si>
  <si>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</si>
  <si>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</si>
  <si>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</si>
  <si>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</si>
  <si>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</si>
  <si>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</si>
  <si>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</si>
  <si>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</si>
  <si>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</si>
  <si>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</si>
  <si>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</si>
  <si>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</si>
  <si>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</si>
  <si>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</si>
  <si>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</si>
  <si>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</si>
  <si>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</si>
  <si>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</si>
  <si>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</si>
  <si>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</si>
  <si>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</si>
  <si>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</si>
  <si>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</si>
  <si>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</si>
  <si>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</si>
  <si>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</si>
  <si>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</si>
  <si>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</si>
  <si>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</si>
  <si>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</si>
  <si>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</si>
  <si>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</si>
  <si>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</si>
  <si>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</si>
  <si>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</si>
  <si>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</si>
  <si>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</si>
  <si>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</si>
  <si>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</si>
  <si>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</si>
  <si>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</si>
  <si>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</si>
  <si>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</si>
  <si>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</si>
  <si>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</si>
  <si>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</si>
  <si>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</si>
  <si>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</si>
  <si>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</si>
  <si>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</si>
  <si>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</si>
  <si>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</si>
  <si>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</si>
  <si>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</si>
  <si>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</si>
  <si>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</si>
  <si>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</si>
  <si>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</si>
  <si>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</si>
  <si>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</si>
  <si>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</si>
  <si>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</si>
  <si>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</si>
  <si>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</si>
  <si>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</si>
  <si>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</si>
  <si>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</si>
  <si>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</si>
  <si>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</si>
  <si>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</si>
  <si>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</si>
  <si>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</si>
  <si>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</si>
  <si>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</si>
  <si>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</si>
  <si>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</si>
  <si>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</si>
  <si>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</si>
  <si>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</si>
  <si>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</si>
  <si>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</si>
  <si>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</si>
  <si>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</si>
  <si>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</si>
  <si>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</si>
  <si>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</si>
  <si>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</si>
  <si>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</si>
  <si>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</si>
  <si>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</si>
  <si>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</si>
  <si>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</si>
  <si>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</si>
  <si>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</si>
  <si>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</si>
  <si>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</si>
  <si>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</si>
  <si>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</si>
  <si>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</si>
  <si>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</si>
  <si>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</si>
  <si>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</si>
  <si>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</si>
  <si>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</si>
  <si>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</si>
  <si>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</si>
  <si>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</si>
  <si>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</si>
  <si>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</si>
  <si>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</si>
  <si>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</si>
  <si>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</si>
  <si>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</si>
  <si>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</si>
  <si>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</si>
  <si>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</si>
  <si>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</si>
  <si>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</si>
  <si>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</si>
  <si>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</si>
  <si>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</si>
  <si>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</si>
  <si>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</si>
  <si>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</si>
  <si>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</si>
  <si>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</si>
  <si>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</si>
  <si>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</si>
  <si>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</si>
  <si>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</si>
  <si>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</si>
  <si>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</si>
  <si>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</si>
  <si>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</si>
  <si>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</si>
  <si>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</si>
  <si>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</si>
  <si>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</si>
  <si>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</si>
  <si>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</si>
  <si>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</si>
  <si>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</si>
  <si>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</si>
  <si>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</si>
  <si>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</si>
  <si>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</si>
  <si>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</si>
  <si>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</si>
  <si>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</si>
  <si>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</si>
  <si>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</si>
  <si>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</si>
  <si>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</si>
  <si>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</si>
  <si>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</si>
  <si>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</si>
  <si>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</si>
  <si>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</si>
  <si>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</si>
  <si>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</si>
  <si>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</si>
  <si>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</si>
  <si>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</si>
  <si>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</si>
  <si>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</si>
  <si>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</si>
  <si>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</si>
  <si>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</si>
  <si>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</si>
  <si>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</si>
  <si>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</si>
  <si>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</si>
  <si>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</si>
  <si>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</si>
  <si>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</si>
  <si>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</si>
  <si>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</si>
  <si>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</si>
  <si>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</si>
  <si>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</si>
  <si>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</si>
  <si>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</si>
  <si>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</si>
  <si>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</si>
  <si>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</si>
  <si>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</si>
  <si>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</si>
  <si>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</si>
  <si>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</si>
  <si>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</si>
  <si>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</si>
  <si>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</si>
  <si>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</si>
  <si>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</si>
  <si>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</si>
  <si>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</si>
  <si>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</si>
  <si>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</si>
  <si>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</si>
  <si>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</si>
  <si>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</si>
  <si>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</si>
  <si>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</si>
  <si>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</si>
  <si>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</si>
  <si>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</si>
  <si>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</si>
  <si>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</si>
  <si>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</si>
  <si>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</si>
  <si>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</si>
  <si>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</si>
  <si>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</si>
  <si>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</si>
  <si>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</si>
  <si>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</si>
  <si>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</si>
  <si>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</si>
  <si>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</si>
  <si>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</si>
  <si>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</si>
  <si>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</si>
  <si>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</si>
  <si>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</si>
  <si>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</si>
  <si>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</si>
  <si>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</si>
  <si>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</si>
  <si>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</si>
  <si>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</si>
  <si>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</si>
  <si>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</si>
  <si>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</si>
  <si>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</si>
  <si>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</si>
  <si>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</si>
  <si>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</si>
  <si>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</si>
  <si>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</si>
  <si>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</si>
  <si>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</si>
  <si>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</si>
  <si>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</si>
  <si>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</si>
  <si>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</si>
  <si>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</si>
  <si>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</si>
  <si>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</si>
  <si>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</si>
  <si>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</si>
  <si>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</si>
  <si>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</si>
  <si>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</si>
  <si>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</si>
  <si>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</si>
  <si>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</si>
  <si>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</si>
  <si>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</si>
  <si>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</si>
  <si>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</si>
  <si>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</si>
  <si>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</si>
  <si>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</si>
  <si>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</si>
  <si>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</si>
  <si>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</si>
  <si>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</si>
  <si>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</si>
  <si>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</si>
  <si>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</si>
  <si>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</si>
  <si>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</si>
  <si>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</si>
  <si>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</si>
  <si>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</si>
  <si>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</si>
  <si>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</si>
  <si>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</si>
  <si>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</si>
  <si>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</si>
  <si>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</si>
  <si>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</si>
  <si>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</si>
  <si>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</si>
  <si>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</si>
  <si>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</si>
  <si>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</si>
  <si>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</si>
  <si>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</si>
  <si>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</si>
  <si>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</si>
  <si>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</si>
  <si>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</si>
  <si>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</si>
  <si>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</si>
  <si>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</si>
  <si>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</si>
  <si>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</si>
  <si>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</si>
  <si>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</si>
  <si>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</si>
  <si>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</si>
  <si>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</si>
  <si>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</si>
  <si>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</si>
  <si>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</si>
  <si>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</si>
  <si>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</si>
  <si>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</si>
  <si>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</si>
  <si>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</si>
  <si>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</si>
  <si>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</si>
  <si>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</si>
  <si>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</si>
  <si>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</si>
  <si>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</si>
  <si>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</si>
  <si>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</si>
  <si>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</si>
  <si>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</si>
  <si>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</si>
  <si>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</si>
  <si>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</si>
  <si>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</si>
  <si>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</si>
  <si>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</si>
  <si>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</si>
  <si>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</si>
  <si>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</si>
  <si>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</si>
  <si>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</si>
  <si>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</si>
  <si>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</si>
  <si>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</si>
  <si>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</si>
  <si>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</si>
  <si>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</si>
  <si>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</si>
  <si>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</si>
  <si>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</si>
  <si>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</si>
  <si>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</si>
  <si>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</si>
  <si>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</si>
  <si>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</si>
  <si>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</si>
  <si>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</si>
  <si>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</si>
  <si>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</si>
  <si>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</si>
  <si>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</si>
  <si>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</si>
  <si>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</si>
  <si>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</si>
  <si>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</si>
  <si>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</si>
  <si>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</si>
  <si>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</si>
  <si>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</si>
  <si>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</si>
  <si>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</si>
  <si>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</si>
  <si>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</si>
  <si>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</si>
  <si>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</si>
  <si>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</si>
  <si>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</si>
  <si>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</si>
  <si>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</si>
  <si>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</si>
  <si>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</si>
  <si>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</si>
  <si>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</si>
  <si>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</si>
  <si>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</si>
  <si>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</si>
  <si>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</si>
  <si>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</si>
  <si>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</si>
  <si>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</si>
  <si>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</si>
  <si>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</si>
  <si>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</si>
  <si>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</si>
  <si>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</si>
  <si>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</si>
  <si>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</si>
  <si>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</si>
  <si>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</si>
  <si>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</si>
  <si>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</si>
  <si>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</si>
  <si>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</si>
  <si>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</si>
  <si>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</si>
  <si>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</si>
  <si>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</si>
  <si>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</si>
  <si>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</si>
  <si>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</si>
  <si>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</si>
  <si>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</si>
  <si>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</si>
  <si>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</si>
  <si>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</si>
  <si>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</si>
  <si>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</si>
  <si>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</si>
  <si>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</si>
  <si>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</si>
  <si>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</si>
  <si>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</si>
  <si>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</si>
  <si>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</si>
  <si>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</si>
  <si>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</si>
  <si>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</si>
  <si>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</si>
  <si>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</si>
  <si>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</si>
  <si>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</si>
  <si>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</si>
  <si>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</si>
  <si>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</si>
  <si>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</si>
  <si>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</si>
  <si>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</si>
  <si>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</si>
  <si>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</si>
  <si>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</si>
  <si>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</si>
  <si>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</si>
  <si>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</si>
  <si>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</si>
  <si>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</si>
  <si>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</si>
  <si>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</si>
  <si>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</si>
  <si>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</si>
  <si>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</si>
  <si>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</si>
  <si>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</si>
  <si>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</si>
  <si>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</si>
  <si>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</si>
  <si>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</si>
  <si>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</si>
  <si>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</si>
  <si>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</si>
  <si>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</si>
  <si>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</si>
  <si>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</si>
  <si>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</si>
  <si>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</si>
  <si>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</si>
  <si>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</si>
  <si>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</si>
  <si>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</si>
  <si>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</si>
  <si>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</si>
  <si>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</si>
  <si>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</si>
  <si>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</si>
  <si>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</si>
  <si>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</si>
  <si>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</si>
  <si>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</si>
  <si>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</si>
  <si>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</si>
  <si>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</si>
  <si>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</si>
  <si>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</si>
  <si>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</si>
  <si>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</si>
  <si>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</si>
  <si>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</si>
  <si>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</si>
  <si>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</si>
  <si>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</si>
  <si>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</si>
  <si>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</si>
  <si>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</si>
  <si>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</si>
  <si>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</si>
  <si>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</si>
  <si>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</si>
  <si>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</si>
  <si>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</si>
  <si>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</si>
  <si>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</si>
  <si>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</si>
  <si>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</si>
  <si>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</si>
  <si>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</si>
  <si>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</si>
  <si>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</si>
  <si>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</si>
  <si>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</si>
  <si>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</si>
  <si>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</si>
  <si>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</si>
  <si>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</si>
  <si>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</si>
  <si>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</si>
  <si>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</si>
  <si>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</si>
  <si>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</si>
  <si>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</si>
  <si>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</si>
  <si>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</si>
  <si>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</si>
  <si>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</si>
  <si>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</si>
  <si>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</si>
  <si>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</si>
  <si>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</si>
  <si>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</si>
  <si>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</si>
  <si>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</si>
  <si>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</si>
  <si>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</si>
  <si>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</si>
  <si>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</si>
  <si>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</si>
  <si>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</si>
  <si>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</si>
  <si>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</si>
  <si>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</si>
  <si>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</si>
  <si>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</si>
  <si>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</si>
  <si>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</si>
  <si>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</si>
  <si>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</si>
  <si>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</si>
  <si>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</si>
  <si>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</si>
  <si>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</si>
  <si>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</si>
  <si>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</si>
  <si>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</si>
  <si>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</si>
  <si>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</si>
  <si>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</si>
  <si>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</si>
  <si>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</si>
  <si>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</si>
  <si>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</si>
  <si>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</si>
  <si>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</si>
  <si>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</si>
  <si>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</si>
  <si>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</si>
  <si>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</si>
  <si>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</si>
  <si>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</si>
  <si>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</si>
  <si>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</si>
  <si>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</si>
  <si>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</si>
  <si>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</si>
  <si>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</si>
  <si>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</si>
  <si>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</si>
  <si>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</si>
  <si>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</si>
  <si>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</si>
  <si>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</si>
  <si>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</si>
  <si>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</si>
  <si>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</si>
  <si>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</si>
  <si>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</si>
  <si>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</si>
  <si>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</si>
  <si>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</si>
  <si>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</si>
  <si>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</si>
  <si>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</si>
  <si>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</si>
  <si>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</si>
  <si>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</si>
  <si>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</si>
  <si>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</si>
  <si>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</si>
  <si>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</si>
  <si>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</si>
  <si>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</si>
  <si>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</si>
  <si>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</si>
  <si>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</si>
  <si>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</si>
  <si>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</si>
  <si>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</si>
  <si>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</si>
  <si>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</si>
  <si>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</si>
  <si>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</si>
  <si>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</si>
  <si>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</si>
  <si>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</si>
  <si>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</si>
  <si>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</si>
  <si>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</si>
  <si>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</si>
  <si>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</si>
  <si>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</si>
  <si>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</si>
  <si>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</si>
  <si>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</si>
  <si>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</si>
  <si>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</si>
  <si>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</si>
  <si>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</si>
  <si>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</si>
  <si>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</si>
  <si>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</si>
  <si>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</si>
  <si>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</si>
  <si>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</si>
  <si>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</si>
  <si>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</si>
  <si>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</si>
  <si>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</si>
  <si>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</si>
  <si>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</si>
  <si>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</si>
  <si>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</si>
  <si>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</si>
  <si>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</si>
  <si>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</si>
  <si>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</si>
  <si>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</si>
  <si>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</si>
  <si>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</si>
  <si>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</si>
  <si>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</si>
  <si>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</si>
  <si>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</si>
  <si>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</si>
  <si>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</si>
  <si>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</si>
  <si>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</si>
  <si>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</si>
  <si>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</si>
  <si>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</si>
  <si>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</si>
  <si>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</si>
  <si>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</si>
  <si>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</si>
  <si>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</si>
  <si>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</si>
  <si>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</si>
  <si>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</si>
  <si>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</si>
  <si>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</si>
  <si>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</si>
  <si>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</si>
  <si>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</si>
  <si>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</si>
  <si>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</si>
  <si>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</si>
  <si>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</si>
  <si>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</si>
  <si>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</si>
  <si>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</si>
  <si>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</si>
  <si>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</si>
  <si>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</si>
  <si>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</si>
  <si>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</si>
  <si>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</si>
  <si>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</si>
  <si>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</si>
  <si>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</si>
  <si>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</si>
  <si>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</si>
  <si>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</si>
  <si>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</si>
  <si>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</si>
  <si>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</si>
  <si>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</si>
  <si>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</si>
  <si>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</si>
  <si>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</si>
  <si>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</si>
  <si>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</si>
  <si>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</si>
  <si>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</si>
  <si>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</si>
  <si>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</si>
  <si>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</si>
  <si>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</si>
  <si>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</si>
  <si>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</si>
  <si>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JOCOTEPEC</t>
  </si>
  <si>
    <t>DEL 1 AL 31 DE DICIEMBRE DE 2020</t>
  </si>
  <si>
    <t>LIC. JOSÉ MIGUEL GÓMEZ LÓPEZ</t>
  </si>
  <si>
    <t>L.C.P. FRANCISCO DELGADILLO LIMÓN</t>
  </si>
  <si>
    <t>PRESIDENTE MUNICIPAL</t>
  </si>
  <si>
    <t>ENCARGADO DE LA HACIENDA PÚBLICA MUNICIPAL</t>
  </si>
  <si>
    <t>ASEJ2020-12-04-05-2021-1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</si>
</sst>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64"/>
  <sheetViews>
    <sheetView tabSelected="1" topLeftCell="A55" workbookViewId="0">
      <selection activeCell="B5" sqref="B5:AW5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1060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" t="s">
        <v>4</v>
      </c>
      <c r="AY5" s="4" t="s">
        <v>5</v>
      </c>
    </row>
    <row r="6" spans="1:51" ht="18.75" x14ac:dyDescent="0.3">
      <c r="A6" s="6" t="s">
        <v>6</v>
      </c>
      <c r="B6" s="7" t="s">
        <v>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8</v>
      </c>
      <c r="B7" s="11" t="s">
        <v>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AX8+AX29+AX35+AX40+AX72+AX81+AX102+AX114</f>
        <v>67617785.060000002</v>
      </c>
      <c r="AY7" s="13">
        <f>AY8+AY29+AY35+AY40+AY72+AY81+AY102+AY114</f>
        <v>66575499.859999992</v>
      </c>
    </row>
    <row r="8" spans="1:51" x14ac:dyDescent="0.25">
      <c r="A8" s="10" t="s">
        <v>10</v>
      </c>
      <c r="B8" s="14" t="s">
        <v>11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32427694.350000001</v>
      </c>
      <c r="AY8" s="15">
        <f>AY9+AY11+AY15+AY16+AY17+AY18+AY19+AY25+AY27</f>
        <v>30879964.909999996</v>
      </c>
    </row>
    <row r="9" spans="1:51" x14ac:dyDescent="0.25">
      <c r="A9" s="10">
        <v>41110</v>
      </c>
      <c r="B9" s="16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80703.8</v>
      </c>
      <c r="AY9" s="17">
        <f>SUM(AY10)</f>
        <v>118836.22</v>
      </c>
    </row>
    <row r="10" spans="1:51" x14ac:dyDescent="0.25">
      <c r="A10" s="18" t="s">
        <v>13</v>
      </c>
      <c r="B10" s="19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80703.8</v>
      </c>
      <c r="AY10" s="20">
        <v>118836.22</v>
      </c>
    </row>
    <row r="11" spans="1:51" x14ac:dyDescent="0.25">
      <c r="A11" s="10">
        <v>41120</v>
      </c>
      <c r="B11" s="16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31142620.080000002</v>
      </c>
      <c r="AY11" s="17">
        <f>SUM(AY12:AY14)</f>
        <v>25173253.689999998</v>
      </c>
    </row>
    <row r="12" spans="1:51" x14ac:dyDescent="0.25">
      <c r="A12" s="18" t="s">
        <v>16</v>
      </c>
      <c r="B12" s="19" t="s">
        <v>17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16662702</v>
      </c>
      <c r="AY12" s="20">
        <v>3727239.69</v>
      </c>
    </row>
    <row r="13" spans="1:51" x14ac:dyDescent="0.25">
      <c r="A13" s="18" t="s">
        <v>18</v>
      </c>
      <c r="B13" s="19" t="s">
        <v>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13298569.310000001</v>
      </c>
      <c r="AY13" s="20">
        <v>10578411</v>
      </c>
    </row>
    <row r="14" spans="1:51" x14ac:dyDescent="0.25">
      <c r="A14" s="18" t="s">
        <v>20</v>
      </c>
      <c r="B14" s="19" t="s">
        <v>21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1181348.77</v>
      </c>
      <c r="AY14" s="20">
        <v>10867603</v>
      </c>
    </row>
    <row r="15" spans="1:51" x14ac:dyDescent="0.25">
      <c r="A15" s="10" t="s">
        <v>22</v>
      </c>
      <c r="B15" s="16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24</v>
      </c>
      <c r="B16" s="16" t="s">
        <v>25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26</v>
      </c>
      <c r="B17" s="16" t="s">
        <v>27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28</v>
      </c>
      <c r="B18" s="16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30</v>
      </c>
      <c r="B19" s="16" t="s">
        <v>31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1204370.47</v>
      </c>
      <c r="AY19" s="17">
        <f>SUM(AY20:AY24)</f>
        <v>5587875</v>
      </c>
    </row>
    <row r="20" spans="1:51" x14ac:dyDescent="0.25">
      <c r="A20" s="18" t="s">
        <v>32</v>
      </c>
      <c r="B20" s="19" t="s">
        <v>33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0</v>
      </c>
      <c r="AY20" s="20">
        <v>5009148</v>
      </c>
    </row>
    <row r="21" spans="1:51" x14ac:dyDescent="0.25">
      <c r="A21" s="18" t="s">
        <v>34</v>
      </c>
      <c r="B21" s="19" t="s">
        <v>35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932313.71</v>
      </c>
      <c r="AY21" s="20">
        <v>0</v>
      </c>
    </row>
    <row r="22" spans="1:51" x14ac:dyDescent="0.25">
      <c r="A22" s="18" t="s">
        <v>36</v>
      </c>
      <c r="B22" s="19" t="s">
        <v>37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211809.72</v>
      </c>
      <c r="AY22" s="20">
        <v>348228</v>
      </c>
    </row>
    <row r="23" spans="1:51" x14ac:dyDescent="0.25">
      <c r="A23" s="18" t="s">
        <v>38</v>
      </c>
      <c r="B23" s="19" t="s">
        <v>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60247.040000000001</v>
      </c>
      <c r="AY23" s="20">
        <v>230499</v>
      </c>
    </row>
    <row r="24" spans="1:51" x14ac:dyDescent="0.25">
      <c r="A24" s="18" t="s">
        <v>40</v>
      </c>
      <c r="B24" s="19" t="s">
        <v>41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42</v>
      </c>
      <c r="B25" s="16" t="s">
        <v>43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44</v>
      </c>
      <c r="B26" s="19" t="s">
        <v>43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45</v>
      </c>
      <c r="B27" s="16" t="s">
        <v>46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47</v>
      </c>
      <c r="B28" s="19" t="s">
        <v>48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49</v>
      </c>
      <c r="B29" s="21" t="s">
        <v>50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51</v>
      </c>
      <c r="B30" s="16" t="s">
        <v>52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53</v>
      </c>
      <c r="B31" s="16" t="s">
        <v>54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55</v>
      </c>
      <c r="B32" s="16" t="s">
        <v>56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57</v>
      </c>
      <c r="B33" s="16" t="s">
        <v>58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59</v>
      </c>
      <c r="B34" s="16" t="s">
        <v>60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61</v>
      </c>
      <c r="B35" s="21" t="s">
        <v>62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652932.77</v>
      </c>
      <c r="AY35" s="15">
        <f>AY36+AY38</f>
        <v>0</v>
      </c>
    </row>
    <row r="36" spans="1:51" x14ac:dyDescent="0.25">
      <c r="A36" s="10" t="s">
        <v>63</v>
      </c>
      <c r="B36" s="16" t="s">
        <v>64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652932.77</v>
      </c>
      <c r="AY36" s="17">
        <f>SUM(AY37)</f>
        <v>0</v>
      </c>
    </row>
    <row r="37" spans="1:51" x14ac:dyDescent="0.25">
      <c r="A37" s="18" t="s">
        <v>65</v>
      </c>
      <c r="B37" s="19" t="s">
        <v>66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652932.77</v>
      </c>
      <c r="AY37" s="20">
        <v>0</v>
      </c>
    </row>
    <row r="38" spans="1:51" x14ac:dyDescent="0.25">
      <c r="A38" s="10" t="s">
        <v>67</v>
      </c>
      <c r="B38" s="16" t="s">
        <v>68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69</v>
      </c>
      <c r="B39" s="19" t="s">
        <v>70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71</v>
      </c>
      <c r="B40" s="21" t="s">
        <v>72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32582398.509999994</v>
      </c>
      <c r="AY40" s="15">
        <f>AY41+AY46+AY47+AY62+AY68+AY70</f>
        <v>28576346.579999998</v>
      </c>
    </row>
    <row r="41" spans="1:51" x14ac:dyDescent="0.25">
      <c r="A41" s="10" t="s">
        <v>73</v>
      </c>
      <c r="B41" s="16" t="s">
        <v>74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3786591.79</v>
      </c>
      <c r="AY41" s="17">
        <f>SUM(AY42:AY45)</f>
        <v>4093305.58</v>
      </c>
    </row>
    <row r="42" spans="1:51" x14ac:dyDescent="0.25">
      <c r="A42" s="18" t="s">
        <v>75</v>
      </c>
      <c r="B42" s="19" t="s">
        <v>76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1987677.2</v>
      </c>
      <c r="AY42" s="20">
        <v>2200897</v>
      </c>
    </row>
    <row r="43" spans="1:51" x14ac:dyDescent="0.25">
      <c r="A43" s="18" t="s">
        <v>77</v>
      </c>
      <c r="B43" s="19" t="s">
        <v>78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48342.96</v>
      </c>
      <c r="AY43" s="20">
        <v>734288.58</v>
      </c>
    </row>
    <row r="44" spans="1:51" x14ac:dyDescent="0.25">
      <c r="A44" s="18" t="s">
        <v>79</v>
      </c>
      <c r="B44" s="19" t="s">
        <v>80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1487327.63</v>
      </c>
      <c r="AY44" s="20">
        <v>0</v>
      </c>
    </row>
    <row r="45" spans="1:51" x14ac:dyDescent="0.25">
      <c r="A45" s="18" t="s">
        <v>81</v>
      </c>
      <c r="B45" s="19" t="s">
        <v>82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263244</v>
      </c>
      <c r="AY45" s="20">
        <v>1158120</v>
      </c>
    </row>
    <row r="46" spans="1:51" x14ac:dyDescent="0.25">
      <c r="A46" s="10" t="s">
        <v>83</v>
      </c>
      <c r="B46" s="16" t="s">
        <v>84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85</v>
      </c>
      <c r="B47" s="16" t="s">
        <v>86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27783131.539999995</v>
      </c>
      <c r="AY47" s="17">
        <f>SUM(AY48:AY61)</f>
        <v>21494511</v>
      </c>
    </row>
    <row r="48" spans="1:51" x14ac:dyDescent="0.25">
      <c r="A48" s="18" t="s">
        <v>87</v>
      </c>
      <c r="B48" s="19" t="s">
        <v>88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2752936.98</v>
      </c>
      <c r="AY48" s="20">
        <v>997043</v>
      </c>
    </row>
    <row r="49" spans="1:51" x14ac:dyDescent="0.25">
      <c r="A49" s="18" t="s">
        <v>89</v>
      </c>
      <c r="B49" s="19" t="s">
        <v>90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533502.93000000005</v>
      </c>
      <c r="AY49" s="20">
        <v>208659</v>
      </c>
    </row>
    <row r="50" spans="1:51" x14ac:dyDescent="0.25">
      <c r="A50" s="18" t="s">
        <v>91</v>
      </c>
      <c r="B50" s="19" t="s">
        <v>92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3466985.82</v>
      </c>
      <c r="AY50" s="20">
        <v>2172057</v>
      </c>
    </row>
    <row r="51" spans="1:51" x14ac:dyDescent="0.25">
      <c r="A51" s="18" t="s">
        <v>93</v>
      </c>
      <c r="B51" s="19" t="s">
        <v>94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95</v>
      </c>
      <c r="B52" s="19" t="s">
        <v>96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219614.51</v>
      </c>
      <c r="AY52" s="20">
        <v>639082</v>
      </c>
    </row>
    <row r="53" spans="1:51" x14ac:dyDescent="0.25">
      <c r="A53" s="18" t="s">
        <v>97</v>
      </c>
      <c r="B53" s="19" t="s">
        <v>98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1400293.97</v>
      </c>
      <c r="AY53" s="20">
        <v>861685</v>
      </c>
    </row>
    <row r="54" spans="1:51" x14ac:dyDescent="0.25">
      <c r="A54" s="18" t="s">
        <v>99</v>
      </c>
      <c r="B54" s="19" t="s">
        <v>100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0</v>
      </c>
      <c r="AY54" s="20">
        <v>0</v>
      </c>
    </row>
    <row r="55" spans="1:51" x14ac:dyDescent="0.25">
      <c r="A55" s="18" t="s">
        <v>101</v>
      </c>
      <c r="B55" s="19" t="s">
        <v>102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3728493.5</v>
      </c>
      <c r="AY55" s="20">
        <v>150854</v>
      </c>
    </row>
    <row r="56" spans="1:51" x14ac:dyDescent="0.25">
      <c r="A56" s="18" t="s">
        <v>103</v>
      </c>
      <c r="B56" s="19" t="s">
        <v>104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29997.1</v>
      </c>
      <c r="AY56" s="20">
        <v>365161</v>
      </c>
    </row>
    <row r="57" spans="1:51" x14ac:dyDescent="0.25">
      <c r="A57" s="18" t="s">
        <v>105</v>
      </c>
      <c r="B57" s="19" t="s">
        <v>106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13718878.34</v>
      </c>
      <c r="AY57" s="20">
        <v>11727711</v>
      </c>
    </row>
    <row r="58" spans="1:51" x14ac:dyDescent="0.25">
      <c r="A58" s="18" t="s">
        <v>107</v>
      </c>
      <c r="B58" s="19" t="s">
        <v>108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417350.02</v>
      </c>
      <c r="AY58" s="20">
        <v>2094167</v>
      </c>
    </row>
    <row r="59" spans="1:51" x14ac:dyDescent="0.25">
      <c r="A59" s="18" t="s">
        <v>109</v>
      </c>
      <c r="B59" s="19" t="s">
        <v>110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102648.5</v>
      </c>
      <c r="AY59" s="20">
        <v>158933</v>
      </c>
    </row>
    <row r="60" spans="1:51" x14ac:dyDescent="0.25">
      <c r="A60" s="18" t="s">
        <v>111</v>
      </c>
      <c r="B60" s="19" t="s">
        <v>112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798991.31</v>
      </c>
      <c r="AY60" s="20">
        <v>1140569</v>
      </c>
    </row>
    <row r="61" spans="1:51" x14ac:dyDescent="0.25">
      <c r="A61" s="18" t="s">
        <v>113</v>
      </c>
      <c r="B61" s="19" t="s">
        <v>114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613438.56000000006</v>
      </c>
      <c r="AY61" s="20">
        <v>978590</v>
      </c>
    </row>
    <row r="62" spans="1:51" x14ac:dyDescent="0.25">
      <c r="A62" s="10" t="s">
        <v>115</v>
      </c>
      <c r="B62" s="16" t="s">
        <v>116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925574.5</v>
      </c>
      <c r="AY62" s="17">
        <f>SUM(AY63:AY67)</f>
        <v>597063</v>
      </c>
    </row>
    <row r="63" spans="1:51" x14ac:dyDescent="0.25">
      <c r="A63" s="18" t="s">
        <v>117</v>
      </c>
      <c r="B63" s="19" t="s">
        <v>33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584405.09</v>
      </c>
      <c r="AY63" s="20">
        <v>291826</v>
      </c>
    </row>
    <row r="64" spans="1:51" x14ac:dyDescent="0.25">
      <c r="A64" s="18" t="s">
        <v>118</v>
      </c>
      <c r="B64" s="19" t="s">
        <v>35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119</v>
      </c>
      <c r="B65" s="19" t="s">
        <v>37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263561.61</v>
      </c>
      <c r="AY65" s="20">
        <v>243070</v>
      </c>
    </row>
    <row r="66" spans="1:51" x14ac:dyDescent="0.25">
      <c r="A66" s="18" t="s">
        <v>120</v>
      </c>
      <c r="B66" s="19" t="s">
        <v>39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77607.8</v>
      </c>
      <c r="AY66" s="20">
        <v>62167</v>
      </c>
    </row>
    <row r="67" spans="1:51" x14ac:dyDescent="0.25">
      <c r="A67" s="18" t="s">
        <v>121</v>
      </c>
      <c r="B67" s="19" t="s">
        <v>41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122</v>
      </c>
      <c r="B68" s="16" t="s">
        <v>123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124</v>
      </c>
      <c r="B69" s="19" t="s">
        <v>125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126</v>
      </c>
      <c r="B70" s="16" t="s">
        <v>127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87100.68</v>
      </c>
      <c r="AY70" s="17">
        <f>SUM(AY71)</f>
        <v>2391467</v>
      </c>
    </row>
    <row r="71" spans="1:51" x14ac:dyDescent="0.25">
      <c r="A71" s="18" t="s">
        <v>128</v>
      </c>
      <c r="B71" s="19" t="s">
        <v>129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87100.68</v>
      </c>
      <c r="AY71" s="20">
        <v>2391467</v>
      </c>
    </row>
    <row r="72" spans="1:51" x14ac:dyDescent="0.25">
      <c r="A72" s="10" t="s">
        <v>130</v>
      </c>
      <c r="B72" s="21" t="s">
        <v>131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1255396.99</v>
      </c>
      <c r="AY72" s="15">
        <f>AY73+AY76+AY77+AY78+AY80</f>
        <v>570185.9</v>
      </c>
    </row>
    <row r="73" spans="1:51" x14ac:dyDescent="0.25">
      <c r="A73" s="10" t="s">
        <v>132</v>
      </c>
      <c r="B73" s="16" t="s">
        <v>133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1255396.99</v>
      </c>
      <c r="AY73" s="17">
        <f>SUM(AY74:AY75)</f>
        <v>570185.9</v>
      </c>
    </row>
    <row r="74" spans="1:51" x14ac:dyDescent="0.25">
      <c r="A74" s="18" t="s">
        <v>134</v>
      </c>
      <c r="B74" s="19" t="s">
        <v>135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986444.96</v>
      </c>
      <c r="AY74" s="20">
        <v>0</v>
      </c>
    </row>
    <row r="75" spans="1:51" x14ac:dyDescent="0.25">
      <c r="A75" s="18" t="s">
        <v>136</v>
      </c>
      <c r="B75" s="19" t="s">
        <v>137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268952.03000000003</v>
      </c>
      <c r="AY75" s="20">
        <v>570185.9</v>
      </c>
    </row>
    <row r="76" spans="1:51" x14ac:dyDescent="0.25">
      <c r="A76" s="10" t="s">
        <v>138</v>
      </c>
      <c r="B76" s="16" t="s">
        <v>139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140</v>
      </c>
      <c r="B77" s="16" t="s">
        <v>141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142</v>
      </c>
      <c r="B78" s="16" t="s">
        <v>143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144</v>
      </c>
      <c r="B79" s="23" t="s">
        <v>145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146</v>
      </c>
      <c r="B80" s="16" t="s">
        <v>147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148</v>
      </c>
      <c r="B81" s="21" t="s">
        <v>149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699362.44</v>
      </c>
      <c r="AY81" s="15">
        <f>AY82+AY83+AY85+AY87+AY89+AY91+AY93+AY94+AY100</f>
        <v>6549002.4699999997</v>
      </c>
    </row>
    <row r="82" spans="1:51" x14ac:dyDescent="0.25">
      <c r="A82" s="10" t="s">
        <v>150</v>
      </c>
      <c r="B82" s="16" t="s">
        <v>151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152</v>
      </c>
      <c r="B83" s="16" t="s">
        <v>153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154</v>
      </c>
      <c r="B84" s="23" t="s">
        <v>37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155</v>
      </c>
      <c r="B85" s="16" t="s">
        <v>156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157</v>
      </c>
      <c r="B86" s="23" t="s">
        <v>158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159</v>
      </c>
      <c r="B87" s="16" t="s">
        <v>160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161</v>
      </c>
      <c r="B88" s="23" t="s">
        <v>162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163</v>
      </c>
      <c r="B89" s="16" t="s">
        <v>164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41681.199999999997</v>
      </c>
      <c r="AY89" s="17">
        <f>SUM(AY90)</f>
        <v>1582440.47</v>
      </c>
    </row>
    <row r="90" spans="1:51" x14ac:dyDescent="0.25">
      <c r="A90" s="18" t="s">
        <v>161</v>
      </c>
      <c r="B90" s="23" t="s">
        <v>165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41681.199999999997</v>
      </c>
      <c r="AY90" s="20">
        <v>1582440.47</v>
      </c>
    </row>
    <row r="91" spans="1:51" x14ac:dyDescent="0.25">
      <c r="A91" s="10" t="s">
        <v>166</v>
      </c>
      <c r="B91" s="16" t="s">
        <v>167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4966562</v>
      </c>
    </row>
    <row r="92" spans="1:51" x14ac:dyDescent="0.25">
      <c r="A92" s="18" t="s">
        <v>161</v>
      </c>
      <c r="B92" s="23" t="s">
        <v>168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4966562</v>
      </c>
    </row>
    <row r="93" spans="1:51" x14ac:dyDescent="0.25">
      <c r="A93" s="10" t="s">
        <v>169</v>
      </c>
      <c r="B93" s="16" t="s">
        <v>170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171</v>
      </c>
      <c r="B94" s="16" t="s">
        <v>172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173</v>
      </c>
      <c r="B95" s="23" t="s">
        <v>33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174</v>
      </c>
      <c r="B96" s="23" t="s">
        <v>35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175</v>
      </c>
      <c r="B97" s="23" t="s">
        <v>37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176</v>
      </c>
      <c r="B98" s="23" t="s">
        <v>39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177</v>
      </c>
      <c r="B99" s="23" t="s">
        <v>41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178</v>
      </c>
      <c r="B100" s="16" t="s">
        <v>179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657681.24</v>
      </c>
      <c r="AY100" s="17">
        <f>SUM(AY101)</f>
        <v>0</v>
      </c>
    </row>
    <row r="101" spans="1:51" x14ac:dyDescent="0.25">
      <c r="A101" s="18" t="s">
        <v>180</v>
      </c>
      <c r="B101" s="23" t="s">
        <v>181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657681.24</v>
      </c>
      <c r="AY101" s="20">
        <v>0</v>
      </c>
    </row>
    <row r="102" spans="1:51" x14ac:dyDescent="0.25">
      <c r="A102" s="10" t="s">
        <v>182</v>
      </c>
      <c r="B102" s="21" t="s">
        <v>183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184</v>
      </c>
      <c r="B103" s="16" t="s">
        <v>185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186</v>
      </c>
      <c r="B104" s="19" t="s">
        <v>187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188</v>
      </c>
      <c r="B105" s="16" t="s">
        <v>189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190</v>
      </c>
      <c r="B106" s="16" t="s">
        <v>191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192</v>
      </c>
      <c r="B107" s="19" t="s">
        <v>193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194</v>
      </c>
      <c r="B108" s="16" t="s">
        <v>195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196</v>
      </c>
      <c r="B109" s="16" t="s">
        <v>197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198</v>
      </c>
      <c r="B110" s="16" t="s">
        <v>199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200</v>
      </c>
      <c r="B111" s="16" t="s">
        <v>201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202</v>
      </c>
      <c r="B112" s="19" t="s">
        <v>203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1" x14ac:dyDescent="0.25">
      <c r="A113" s="10" t="s">
        <v>204</v>
      </c>
      <c r="B113" s="16" t="s">
        <v>205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1" x14ac:dyDescent="0.25">
      <c r="A114" s="10" t="s">
        <v>206</v>
      </c>
      <c r="B114" s="21" t="s">
        <v>207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SUM(AX115:AX116)</f>
        <v>0</v>
      </c>
      <c r="AY114" s="15">
        <f>SUM(AY115:AY116)</f>
        <v>0</v>
      </c>
    </row>
    <row r="115" spans="1:51" x14ac:dyDescent="0.25">
      <c r="A115" s="10" t="s">
        <v>208</v>
      </c>
      <c r="B115" s="16" t="s">
        <v>209</v>
      </c>
      <c r="C115" s="16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17">
        <v>0</v>
      </c>
      <c r="AY115" s="17">
        <v>0</v>
      </c>
    </row>
    <row r="116" spans="1:51" ht="12.75" customHeight="1" x14ac:dyDescent="0.25">
      <c r="A116" s="10" t="s">
        <v>210</v>
      </c>
      <c r="B116" s="16" t="s">
        <v>211</v>
      </c>
      <c r="C116" s="1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17">
        <v>0</v>
      </c>
      <c r="AY116" s="17">
        <v>0</v>
      </c>
    </row>
    <row r="117" spans="1:51" ht="15.75" x14ac:dyDescent="0.25">
      <c r="A117" s="10" t="s">
        <v>212</v>
      </c>
      <c r="B117" s="24" t="s">
        <v>213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157305885.95999998</v>
      </c>
      <c r="AY117" s="13">
        <f>AY118+AY149</f>
        <v>149300168.07999998</v>
      </c>
    </row>
    <row r="118" spans="1:51" x14ac:dyDescent="0.25">
      <c r="A118" s="10" t="s">
        <v>214</v>
      </c>
      <c r="B118" s="21" t="s">
        <v>215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157305885.95999998</v>
      </c>
      <c r="AY118" s="15">
        <f>AY119+AY132+AY135+AY140+AY146</f>
        <v>149300168.07999998</v>
      </c>
    </row>
    <row r="119" spans="1:51" x14ac:dyDescent="0.25">
      <c r="A119" s="10" t="s">
        <v>216</v>
      </c>
      <c r="B119" s="16" t="s">
        <v>217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78095677.120000005</v>
      </c>
      <c r="AY119" s="17">
        <f>SUM(AY120:AY131)</f>
        <v>97871670.390000001</v>
      </c>
    </row>
    <row r="120" spans="1:51" x14ac:dyDescent="0.25">
      <c r="A120" s="18" t="s">
        <v>218</v>
      </c>
      <c r="B120" s="19" t="s">
        <v>219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47022934.810000002</v>
      </c>
      <c r="AY120" s="20">
        <v>62592270</v>
      </c>
    </row>
    <row r="121" spans="1:51" x14ac:dyDescent="0.25">
      <c r="A121" s="18" t="s">
        <v>220</v>
      </c>
      <c r="B121" s="19" t="s">
        <v>221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6942376.0800000001</v>
      </c>
      <c r="AY121" s="20">
        <v>5044983.6500000004</v>
      </c>
    </row>
    <row r="122" spans="1:51" x14ac:dyDescent="0.25">
      <c r="A122" s="18" t="s">
        <v>222</v>
      </c>
      <c r="B122" s="19" t="s">
        <v>223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3339973.84</v>
      </c>
      <c r="AY122" s="20">
        <v>13367472.42</v>
      </c>
    </row>
    <row r="123" spans="1:51" x14ac:dyDescent="0.25">
      <c r="A123" s="18" t="s">
        <v>224</v>
      </c>
      <c r="B123" s="19" t="s">
        <v>225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7020501.2699999996</v>
      </c>
      <c r="AY123" s="20">
        <v>0</v>
      </c>
    </row>
    <row r="124" spans="1:51" x14ac:dyDescent="0.25">
      <c r="A124" s="18" t="s">
        <v>226</v>
      </c>
      <c r="B124" s="19" t="s">
        <v>227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1" x14ac:dyDescent="0.25">
      <c r="A125" s="18" t="s">
        <v>228</v>
      </c>
      <c r="B125" s="19" t="s">
        <v>229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1300421.1499999999</v>
      </c>
      <c r="AY125" s="20">
        <v>1473960.35</v>
      </c>
    </row>
    <row r="126" spans="1:51" x14ac:dyDescent="0.25">
      <c r="A126" s="18" t="s">
        <v>230</v>
      </c>
      <c r="B126" s="19" t="s">
        <v>231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1" x14ac:dyDescent="0.25">
      <c r="A127" s="18" t="s">
        <v>232</v>
      </c>
      <c r="B127" s="19" t="s">
        <v>233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1" x14ac:dyDescent="0.25">
      <c r="A128" s="18" t="s">
        <v>234</v>
      </c>
      <c r="B128" s="19" t="s">
        <v>235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1636156.37</v>
      </c>
      <c r="AY128" s="20">
        <v>2768471.97</v>
      </c>
    </row>
    <row r="129" spans="1:51" x14ac:dyDescent="0.25">
      <c r="A129" s="18" t="s">
        <v>236</v>
      </c>
      <c r="B129" s="19" t="s">
        <v>237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4127363.4</v>
      </c>
      <c r="AY129" s="20">
        <v>5566215</v>
      </c>
    </row>
    <row r="130" spans="1:51" x14ac:dyDescent="0.25">
      <c r="A130" s="18" t="s">
        <v>238</v>
      </c>
      <c r="B130" s="19" t="s">
        <v>239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240</v>
      </c>
      <c r="B131" s="19" t="s">
        <v>241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6705950.2000000002</v>
      </c>
      <c r="AY131" s="20">
        <v>7058297</v>
      </c>
    </row>
    <row r="132" spans="1:51" x14ac:dyDescent="0.25">
      <c r="A132" s="10" t="s">
        <v>242</v>
      </c>
      <c r="B132" s="16" t="s">
        <v>243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48532309.25</v>
      </c>
      <c r="AY132" s="17">
        <f>SUM(AY133:AY134)</f>
        <v>41151980.140000001</v>
      </c>
    </row>
    <row r="133" spans="1:51" x14ac:dyDescent="0.25">
      <c r="A133" s="18" t="s">
        <v>244</v>
      </c>
      <c r="B133" s="19" t="s">
        <v>245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15129599.619999999</v>
      </c>
      <c r="AY133" s="20">
        <v>11475975</v>
      </c>
    </row>
    <row r="134" spans="1:51" x14ac:dyDescent="0.25">
      <c r="A134" s="18" t="s">
        <v>246</v>
      </c>
      <c r="B134" s="19" t="s">
        <v>247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33402709.629999999</v>
      </c>
      <c r="AY134" s="20">
        <v>29676005.140000001</v>
      </c>
    </row>
    <row r="135" spans="1:51" x14ac:dyDescent="0.25">
      <c r="A135" s="10" t="s">
        <v>248</v>
      </c>
      <c r="B135" s="16" t="s">
        <v>249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29024244.199999999</v>
      </c>
      <c r="AY135" s="17">
        <f>SUM(AY136:AY139)</f>
        <v>9154009.0099999998</v>
      </c>
    </row>
    <row r="136" spans="1:51" x14ac:dyDescent="0.25">
      <c r="A136" s="18" t="s">
        <v>250</v>
      </c>
      <c r="B136" s="19" t="s">
        <v>251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252</v>
      </c>
      <c r="B137" s="19" t="s">
        <v>253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254</v>
      </c>
      <c r="B138" s="19" t="s">
        <v>255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256</v>
      </c>
      <c r="B139" s="19" t="s">
        <v>257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29024244.199999999</v>
      </c>
      <c r="AY139" s="20">
        <v>9154009.0099999998</v>
      </c>
    </row>
    <row r="140" spans="1:51" x14ac:dyDescent="0.25">
      <c r="A140" s="10" t="s">
        <v>258</v>
      </c>
      <c r="B140" s="16" t="s">
        <v>259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1653655.3900000001</v>
      </c>
      <c r="AY140" s="17">
        <f>SUM(AY141:AY145)</f>
        <v>1122508.54</v>
      </c>
    </row>
    <row r="141" spans="1:51" x14ac:dyDescent="0.25">
      <c r="A141" s="18" t="s">
        <v>260</v>
      </c>
      <c r="B141" s="19" t="s">
        <v>261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1924.51</v>
      </c>
      <c r="AY141" s="20">
        <v>69074.179999999993</v>
      </c>
    </row>
    <row r="142" spans="1:51" x14ac:dyDescent="0.25">
      <c r="A142" s="18" t="s">
        <v>262</v>
      </c>
      <c r="B142" s="19" t="s">
        <v>263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263315.40000000002</v>
      </c>
      <c r="AY142" s="20">
        <v>211395.26</v>
      </c>
    </row>
    <row r="143" spans="1:51" x14ac:dyDescent="0.25">
      <c r="A143" s="18" t="s">
        <v>264</v>
      </c>
      <c r="B143" s="19" t="s">
        <v>265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901803.12</v>
      </c>
      <c r="AY143" s="20">
        <v>842039.1</v>
      </c>
    </row>
    <row r="144" spans="1:51" x14ac:dyDescent="0.25">
      <c r="A144" s="18" t="s">
        <v>266</v>
      </c>
      <c r="B144" s="19" t="s">
        <v>267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268</v>
      </c>
      <c r="B145" s="19" t="s">
        <v>269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486612.36</v>
      </c>
      <c r="AY145" s="20">
        <v>0</v>
      </c>
    </row>
    <row r="146" spans="1:51" x14ac:dyDescent="0.25">
      <c r="A146" s="10" t="s">
        <v>270</v>
      </c>
      <c r="B146" s="16" t="s">
        <v>271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272</v>
      </c>
      <c r="B147" s="19" t="s">
        <v>273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274</v>
      </c>
      <c r="B148" s="19" t="s">
        <v>275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276</v>
      </c>
      <c r="B149" s="21" t="s">
        <v>277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278</v>
      </c>
      <c r="B150" s="16" t="s">
        <v>279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280</v>
      </c>
      <c r="B151" s="19" t="s">
        <v>281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282</v>
      </c>
      <c r="B152" s="16" t="s">
        <v>283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284</v>
      </c>
      <c r="B153" s="16" t="s">
        <v>285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1058</v>
      </c>
      <c r="B154" s="19" t="s">
        <v>286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287</v>
      </c>
      <c r="B155" s="16" t="s">
        <v>288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289</v>
      </c>
      <c r="B156" s="16" t="s">
        <v>290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291</v>
      </c>
      <c r="B157" s="19" t="s">
        <v>292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293</v>
      </c>
      <c r="B158" s="16" t="s">
        <v>294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295</v>
      </c>
      <c r="B159" s="16" t="s">
        <v>296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297</v>
      </c>
      <c r="B160" s="19" t="s">
        <v>298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299</v>
      </c>
      <c r="B161" s="24" t="s">
        <v>300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939329.66</v>
      </c>
      <c r="AY161" s="13">
        <f>AY162+AY165+AY171+AY173+AY175</f>
        <v>1110.6199999999999</v>
      </c>
    </row>
    <row r="162" spans="1:52" x14ac:dyDescent="0.25">
      <c r="A162" s="10" t="s">
        <v>301</v>
      </c>
      <c r="B162" s="21" t="s">
        <v>302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303</v>
      </c>
      <c r="B163" s="16" t="s">
        <v>304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305</v>
      </c>
      <c r="B164" s="16" t="s">
        <v>306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307</v>
      </c>
      <c r="B165" s="21" t="s">
        <v>308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309</v>
      </c>
      <c r="B166" s="16" t="s">
        <v>310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311</v>
      </c>
      <c r="B167" s="16" t="s">
        <v>312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313</v>
      </c>
      <c r="B168" s="16" t="s">
        <v>314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315</v>
      </c>
      <c r="B169" s="16" t="s">
        <v>316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317</v>
      </c>
      <c r="B170" s="16" t="s">
        <v>318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319</v>
      </c>
      <c r="B171" s="21" t="s">
        <v>320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321</v>
      </c>
      <c r="B172" s="16" t="s">
        <v>322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323</v>
      </c>
      <c r="B173" s="21" t="s">
        <v>324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325</v>
      </c>
      <c r="B174" s="16" t="s">
        <v>326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327</v>
      </c>
      <c r="B175" s="21" t="s">
        <v>328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939329.66</v>
      </c>
      <c r="AY175" s="15">
        <f>SUM(AY176:AY183)</f>
        <v>1110.6199999999999</v>
      </c>
      <c r="AZ175" s="25"/>
    </row>
    <row r="176" spans="1:52" x14ac:dyDescent="0.25">
      <c r="A176" s="10" t="s">
        <v>329</v>
      </c>
      <c r="B176" s="16" t="s">
        <v>330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331</v>
      </c>
      <c r="B177" s="16" t="s">
        <v>332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333</v>
      </c>
      <c r="B178" s="16" t="s">
        <v>334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335</v>
      </c>
      <c r="B179" s="16" t="s">
        <v>336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337</v>
      </c>
      <c r="B180" s="16" t="s">
        <v>338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339</v>
      </c>
      <c r="B181" s="16" t="s">
        <v>340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341</v>
      </c>
      <c r="B182" s="16" t="s">
        <v>342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343</v>
      </c>
      <c r="B183" s="16" t="s">
        <v>344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939329.66</v>
      </c>
      <c r="AY183" s="26">
        <v>1110.6199999999999</v>
      </c>
      <c r="AZ183" s="25"/>
    </row>
    <row r="184" spans="1:52" ht="15.75" x14ac:dyDescent="0.25">
      <c r="A184" s="18"/>
      <c r="B184" s="46" t="s">
        <v>345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7">
        <f>AX7+AX117+AX161</f>
        <v>225863000.67999998</v>
      </c>
      <c r="AY184" s="27">
        <f>AY7+AY117+AY161</f>
        <v>215876778.55999997</v>
      </c>
    </row>
    <row r="185" spans="1:52" ht="18.75" x14ac:dyDescent="0.25">
      <c r="A185" s="10" t="s">
        <v>346</v>
      </c>
      <c r="B185" s="28" t="s">
        <v>347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348</v>
      </c>
      <c r="B186" s="24" t="s">
        <v>349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157282163.53999999</v>
      </c>
      <c r="AY186" s="13">
        <f>AY187+AY222+AY287</f>
        <v>158469899.24000001</v>
      </c>
    </row>
    <row r="187" spans="1:52" x14ac:dyDescent="0.25">
      <c r="A187" s="10" t="s">
        <v>350</v>
      </c>
      <c r="B187" s="21" t="s">
        <v>351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71327169.829999998</v>
      </c>
      <c r="AY187" s="15">
        <f>AY188+AY193+AY198+AY207+AY212+AY219</f>
        <v>69771669.200000003</v>
      </c>
    </row>
    <row r="188" spans="1:52" x14ac:dyDescent="0.25">
      <c r="A188" s="10" t="s">
        <v>352</v>
      </c>
      <c r="B188" s="16" t="s">
        <v>353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37782705.060000002</v>
      </c>
      <c r="AY188" s="17">
        <f>SUM(AY189:AY192)</f>
        <v>41719784.310000002</v>
      </c>
    </row>
    <row r="189" spans="1:52" x14ac:dyDescent="0.25">
      <c r="A189" s="18" t="s">
        <v>354</v>
      </c>
      <c r="B189" s="19" t="s">
        <v>355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2260308</v>
      </c>
      <c r="AY189" s="20">
        <v>1726358</v>
      </c>
    </row>
    <row r="190" spans="1:52" x14ac:dyDescent="0.25">
      <c r="A190" s="18" t="s">
        <v>356</v>
      </c>
      <c r="B190" s="19" t="s">
        <v>357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358</v>
      </c>
      <c r="B191" s="19" t="s">
        <v>359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35522397.060000002</v>
      </c>
      <c r="AY191" s="20">
        <v>39993426.310000002</v>
      </c>
    </row>
    <row r="192" spans="1:52" x14ac:dyDescent="0.25">
      <c r="A192" s="18" t="s">
        <v>360</v>
      </c>
      <c r="B192" s="19" t="s">
        <v>361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362</v>
      </c>
      <c r="B193" s="16" t="s">
        <v>363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21723821.379999999</v>
      </c>
      <c r="AY193" s="17">
        <f>SUM(AY194:AY197)</f>
        <v>15497513</v>
      </c>
    </row>
    <row r="194" spans="1:51" x14ac:dyDescent="0.25">
      <c r="A194" s="18" t="s">
        <v>364</v>
      </c>
      <c r="B194" s="19" t="s">
        <v>365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366</v>
      </c>
      <c r="B195" s="19" t="s">
        <v>367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21723821.379999999</v>
      </c>
      <c r="AY195" s="20">
        <v>15497513</v>
      </c>
    </row>
    <row r="196" spans="1:51" x14ac:dyDescent="0.25">
      <c r="A196" s="18" t="s">
        <v>368</v>
      </c>
      <c r="B196" s="19" t="s">
        <v>369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370</v>
      </c>
      <c r="B197" s="19" t="s">
        <v>371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372</v>
      </c>
      <c r="B198" s="16" t="s">
        <v>373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10456503.699999999</v>
      </c>
      <c r="AY198" s="17">
        <f>SUM(AY199:AY206)</f>
        <v>8885213.7599999998</v>
      </c>
    </row>
    <row r="199" spans="1:51" x14ac:dyDescent="0.25">
      <c r="A199" s="18" t="s">
        <v>374</v>
      </c>
      <c r="B199" s="19" t="s">
        <v>375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0</v>
      </c>
      <c r="AY199" s="20">
        <v>0</v>
      </c>
    </row>
    <row r="200" spans="1:51" x14ac:dyDescent="0.25">
      <c r="A200" s="18" t="s">
        <v>376</v>
      </c>
      <c r="B200" s="19" t="s">
        <v>377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7973983</v>
      </c>
      <c r="AY200" s="20">
        <v>7021027</v>
      </c>
    </row>
    <row r="201" spans="1:51" x14ac:dyDescent="0.25">
      <c r="A201" s="18" t="s">
        <v>378</v>
      </c>
      <c r="B201" s="19" t="s">
        <v>379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2482520.7000000002</v>
      </c>
      <c r="AY201" s="20">
        <v>1864186.76</v>
      </c>
    </row>
    <row r="202" spans="1:51" x14ac:dyDescent="0.25">
      <c r="A202" s="18" t="s">
        <v>380</v>
      </c>
      <c r="B202" s="19" t="s">
        <v>381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382</v>
      </c>
      <c r="B203" s="19" t="s">
        <v>383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384</v>
      </c>
      <c r="B204" s="19" t="s">
        <v>385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386</v>
      </c>
      <c r="B205" s="19" t="s">
        <v>387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388</v>
      </c>
      <c r="B206" s="19" t="s">
        <v>389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390</v>
      </c>
      <c r="B207" s="16" t="s">
        <v>391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177175</v>
      </c>
    </row>
    <row r="208" spans="1:51" x14ac:dyDescent="0.25">
      <c r="A208" s="18" t="s">
        <v>392</v>
      </c>
      <c r="B208" s="19" t="s">
        <v>393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394</v>
      </c>
      <c r="B209" s="19" t="s">
        <v>395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396</v>
      </c>
      <c r="B210" s="19" t="s">
        <v>397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398</v>
      </c>
      <c r="B211" s="19" t="s">
        <v>399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177175</v>
      </c>
    </row>
    <row r="212" spans="1:51" x14ac:dyDescent="0.25">
      <c r="A212" s="10" t="s">
        <v>400</v>
      </c>
      <c r="B212" s="16" t="s">
        <v>401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1295930.8900000001</v>
      </c>
      <c r="AY212" s="17">
        <f>SUM(AY213:AY218)</f>
        <v>3491983.13</v>
      </c>
    </row>
    <row r="213" spans="1:51" x14ac:dyDescent="0.25">
      <c r="A213" s="18" t="s">
        <v>402</v>
      </c>
      <c r="B213" s="19" t="s">
        <v>403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404</v>
      </c>
      <c r="B214" s="19" t="s">
        <v>158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678119.26</v>
      </c>
      <c r="AY214" s="20">
        <v>3156623.35</v>
      </c>
    </row>
    <row r="215" spans="1:51" x14ac:dyDescent="0.25">
      <c r="A215" s="18" t="s">
        <v>405</v>
      </c>
      <c r="B215" s="19" t="s">
        <v>406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407</v>
      </c>
      <c r="B216" s="19" t="s">
        <v>408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409</v>
      </c>
      <c r="B217" s="19" t="s">
        <v>410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411</v>
      </c>
      <c r="B218" s="19" t="s">
        <v>412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617811.63</v>
      </c>
      <c r="AY218" s="20">
        <v>335359.78000000003</v>
      </c>
    </row>
    <row r="219" spans="1:51" x14ac:dyDescent="0.25">
      <c r="A219" s="10" t="s">
        <v>413</v>
      </c>
      <c r="B219" s="16" t="s">
        <v>414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68208.800000000003</v>
      </c>
      <c r="AY219" s="17">
        <v>0</v>
      </c>
    </row>
    <row r="220" spans="1:51" x14ac:dyDescent="0.25">
      <c r="A220" s="18" t="s">
        <v>415</v>
      </c>
      <c r="B220" s="19" t="s">
        <v>416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68208.800000000003</v>
      </c>
      <c r="AY220" s="20">
        <v>0</v>
      </c>
    </row>
    <row r="221" spans="1:51" x14ac:dyDescent="0.25">
      <c r="A221" s="18" t="s">
        <v>417</v>
      </c>
      <c r="B221" s="19" t="s">
        <v>418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419</v>
      </c>
      <c r="B222" s="21" t="s">
        <v>420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38777211.150000006</v>
      </c>
      <c r="AY222" s="15">
        <f>AY223+AY232+AY236+AY246+AY256+AY264+AY267+AY273+AY277</f>
        <v>47400995.100000001</v>
      </c>
    </row>
    <row r="223" spans="1:51" x14ac:dyDescent="0.25">
      <c r="A223" s="10" t="s">
        <v>421</v>
      </c>
      <c r="B223" s="16" t="s">
        <v>422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2065717.06</v>
      </c>
      <c r="AY223" s="17">
        <f>SUM(AY224:AY231)</f>
        <v>2282958.4299999997</v>
      </c>
    </row>
    <row r="224" spans="1:51" x14ac:dyDescent="0.25">
      <c r="A224" s="18" t="s">
        <v>423</v>
      </c>
      <c r="B224" s="19" t="s">
        <v>424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724126.87</v>
      </c>
      <c r="AY224" s="20">
        <v>919042.59</v>
      </c>
    </row>
    <row r="225" spans="1:51" x14ac:dyDescent="0.25">
      <c r="A225" s="18" t="s">
        <v>425</v>
      </c>
      <c r="B225" s="19" t="s">
        <v>426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103316.44</v>
      </c>
      <c r="AY225" s="20">
        <v>52389.96</v>
      </c>
    </row>
    <row r="226" spans="1:51" x14ac:dyDescent="0.25">
      <c r="A226" s="18" t="s">
        <v>427</v>
      </c>
      <c r="B226" s="19" t="s">
        <v>428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371664.6</v>
      </c>
      <c r="AY226" s="20">
        <v>260536</v>
      </c>
    </row>
    <row r="227" spans="1:51" x14ac:dyDescent="0.25">
      <c r="A227" s="18" t="s">
        <v>429</v>
      </c>
      <c r="B227" s="19" t="s">
        <v>430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16686.009999999998</v>
      </c>
      <c r="AY227" s="20">
        <v>180278.47</v>
      </c>
    </row>
    <row r="228" spans="1:51" x14ac:dyDescent="0.25">
      <c r="A228" s="18" t="s">
        <v>431</v>
      </c>
      <c r="B228" s="19" t="s">
        <v>432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442586.17</v>
      </c>
      <c r="AY228" s="20">
        <v>577775.56999999995</v>
      </c>
    </row>
    <row r="229" spans="1:51" x14ac:dyDescent="0.25">
      <c r="A229" s="18" t="s">
        <v>433</v>
      </c>
      <c r="B229" s="19" t="s">
        <v>434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234705.77</v>
      </c>
      <c r="AY229" s="20">
        <v>252854.53</v>
      </c>
    </row>
    <row r="230" spans="1:51" x14ac:dyDescent="0.25">
      <c r="A230" s="18" t="s">
        <v>435</v>
      </c>
      <c r="B230" s="19" t="s">
        <v>436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40081.31</v>
      </c>
    </row>
    <row r="231" spans="1:51" x14ac:dyDescent="0.25">
      <c r="A231" s="18" t="s">
        <v>437</v>
      </c>
      <c r="B231" s="19" t="s">
        <v>438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172631.2</v>
      </c>
      <c r="AY231" s="20">
        <v>0</v>
      </c>
    </row>
    <row r="232" spans="1:51" x14ac:dyDescent="0.25">
      <c r="A232" s="10" t="s">
        <v>439</v>
      </c>
      <c r="B232" s="16" t="s">
        <v>440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1235836.19</v>
      </c>
      <c r="AY232" s="17">
        <f>SUM(AY233:AY235)</f>
        <v>1571677.36</v>
      </c>
    </row>
    <row r="233" spans="1:51" x14ac:dyDescent="0.25">
      <c r="A233" s="18" t="s">
        <v>441</v>
      </c>
      <c r="B233" s="19" t="s">
        <v>442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1213160.74</v>
      </c>
      <c r="AY233" s="20">
        <v>1567012.3</v>
      </c>
    </row>
    <row r="234" spans="1:51" x14ac:dyDescent="0.25">
      <c r="A234" s="18" t="s">
        <v>443</v>
      </c>
      <c r="B234" s="19" t="s">
        <v>444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22675.45</v>
      </c>
      <c r="AY234" s="20">
        <v>4665.0600000000004</v>
      </c>
    </row>
    <row r="235" spans="1:51" x14ac:dyDescent="0.25">
      <c r="A235" s="18" t="s">
        <v>445</v>
      </c>
      <c r="B235" s="19" t="s">
        <v>446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447</v>
      </c>
      <c r="B236" s="16" t="s">
        <v>448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449</v>
      </c>
      <c r="B237" s="19" t="s">
        <v>450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451</v>
      </c>
      <c r="B238" s="19" t="s">
        <v>452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453</v>
      </c>
      <c r="B239" s="19" t="s">
        <v>454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455</v>
      </c>
      <c r="B240" s="19" t="s">
        <v>456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457</v>
      </c>
      <c r="B241" s="19" t="s">
        <v>458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459</v>
      </c>
      <c r="B242" s="19" t="s">
        <v>460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461</v>
      </c>
      <c r="B243" s="19" t="s">
        <v>462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463</v>
      </c>
      <c r="B244" s="19" t="s">
        <v>464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465</v>
      </c>
      <c r="B245" s="19" t="s">
        <v>466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467</v>
      </c>
      <c r="B246" s="16" t="s">
        <v>468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2139366.96</v>
      </c>
      <c r="AY246" s="17">
        <f>SUM(AY247:AY255)</f>
        <v>12473962.439999999</v>
      </c>
    </row>
    <row r="247" spans="1:51" x14ac:dyDescent="0.25">
      <c r="A247" s="18" t="s">
        <v>469</v>
      </c>
      <c r="B247" s="19" t="s">
        <v>470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157632.4</v>
      </c>
      <c r="AY247" s="20">
        <v>279809.2</v>
      </c>
    </row>
    <row r="248" spans="1:51" x14ac:dyDescent="0.25">
      <c r="A248" s="18" t="s">
        <v>471</v>
      </c>
      <c r="B248" s="19" t="s">
        <v>472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47036.47</v>
      </c>
      <c r="AY248" s="20">
        <v>347107.79</v>
      </c>
    </row>
    <row r="249" spans="1:51" x14ac:dyDescent="0.25">
      <c r="A249" s="18" t="s">
        <v>473</v>
      </c>
      <c r="B249" s="19" t="s">
        <v>474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0</v>
      </c>
      <c r="AY249" s="20">
        <v>26209.99</v>
      </c>
    </row>
    <row r="250" spans="1:51" x14ac:dyDescent="0.25">
      <c r="A250" s="18" t="s">
        <v>475</v>
      </c>
      <c r="B250" s="19" t="s">
        <v>476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0</v>
      </c>
      <c r="AY250" s="20">
        <v>41835.230000000003</v>
      </c>
    </row>
    <row r="251" spans="1:51" x14ac:dyDescent="0.25">
      <c r="A251" s="18" t="s">
        <v>477</v>
      </c>
      <c r="B251" s="19" t="s">
        <v>478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0</v>
      </c>
      <c r="AY251" s="20">
        <v>31772.400000000001</v>
      </c>
    </row>
    <row r="252" spans="1:51" x14ac:dyDescent="0.25">
      <c r="A252" s="18" t="s">
        <v>479</v>
      </c>
      <c r="B252" s="19" t="s">
        <v>480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300148.18</v>
      </c>
      <c r="AY252" s="20">
        <v>8800211.3100000005</v>
      </c>
    </row>
    <row r="253" spans="1:51" x14ac:dyDescent="0.25">
      <c r="A253" s="18" t="s">
        <v>481</v>
      </c>
      <c r="B253" s="19" t="s">
        <v>482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70980.11</v>
      </c>
      <c r="AY253" s="20">
        <v>235347.93</v>
      </c>
    </row>
    <row r="254" spans="1:51" x14ac:dyDescent="0.25">
      <c r="A254" s="18" t="s">
        <v>483</v>
      </c>
      <c r="B254" s="19" t="s">
        <v>484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3436.22</v>
      </c>
      <c r="AY254" s="20">
        <v>20705.86</v>
      </c>
    </row>
    <row r="255" spans="1:51" x14ac:dyDescent="0.25">
      <c r="A255" s="18" t="s">
        <v>485</v>
      </c>
      <c r="B255" s="19" t="s">
        <v>486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1560133.58</v>
      </c>
      <c r="AY255" s="20">
        <v>2690962.73</v>
      </c>
    </row>
    <row r="256" spans="1:51" x14ac:dyDescent="0.25">
      <c r="A256" s="10" t="s">
        <v>487</v>
      </c>
      <c r="B256" s="16" t="s">
        <v>488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12088492.16</v>
      </c>
      <c r="AY256" s="17">
        <f>SUM(AY257:AY263)</f>
        <v>11204570.08</v>
      </c>
    </row>
    <row r="257" spans="1:51" x14ac:dyDescent="0.25">
      <c r="A257" s="18" t="s">
        <v>489</v>
      </c>
      <c r="B257" s="19" t="s">
        <v>490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0</v>
      </c>
      <c r="AY257" s="20">
        <v>1675</v>
      </c>
    </row>
    <row r="258" spans="1:51" x14ac:dyDescent="0.25">
      <c r="A258" s="18" t="s">
        <v>491</v>
      </c>
      <c r="B258" s="19" t="s">
        <v>492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22440.99</v>
      </c>
      <c r="AY258" s="20">
        <v>28071.03</v>
      </c>
    </row>
    <row r="259" spans="1:51" x14ac:dyDescent="0.25">
      <c r="A259" s="18" t="s">
        <v>493</v>
      </c>
      <c r="B259" s="19" t="s">
        <v>494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5644495.0099999998</v>
      </c>
      <c r="AY259" s="20">
        <v>6635234.2599999998</v>
      </c>
    </row>
    <row r="260" spans="1:51" x14ac:dyDescent="0.25">
      <c r="A260" s="18" t="s">
        <v>495</v>
      </c>
      <c r="B260" s="19" t="s">
        <v>496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6232244.2699999996</v>
      </c>
      <c r="AY260" s="20">
        <v>4249663.92</v>
      </c>
    </row>
    <row r="261" spans="1:51" x14ac:dyDescent="0.25">
      <c r="A261" s="18" t="s">
        <v>497</v>
      </c>
      <c r="B261" s="19" t="s">
        <v>498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499</v>
      </c>
      <c r="B262" s="19" t="s">
        <v>500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42920</v>
      </c>
      <c r="AY262" s="20">
        <v>125372.18</v>
      </c>
    </row>
    <row r="263" spans="1:51" x14ac:dyDescent="0.25">
      <c r="A263" s="18" t="s">
        <v>501</v>
      </c>
      <c r="B263" s="19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146391.89000000001</v>
      </c>
      <c r="AY263" s="20">
        <v>164553.69</v>
      </c>
    </row>
    <row r="264" spans="1:51" x14ac:dyDescent="0.25">
      <c r="A264" s="10" t="s">
        <v>503</v>
      </c>
      <c r="B264" s="16" t="s">
        <v>504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17701714.34</v>
      </c>
      <c r="AY264" s="17">
        <f>SUM(AY265:AY266)</f>
        <v>16161784.960000001</v>
      </c>
    </row>
    <row r="265" spans="1:51" x14ac:dyDescent="0.25">
      <c r="A265" s="18" t="s">
        <v>505</v>
      </c>
      <c r="B265" s="19" t="s">
        <v>506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17701714.34</v>
      </c>
      <c r="AY265" s="20">
        <v>16161784.960000001</v>
      </c>
    </row>
    <row r="266" spans="1:51" x14ac:dyDescent="0.25">
      <c r="A266" s="18" t="s">
        <v>507</v>
      </c>
      <c r="B266" s="19" t="s">
        <v>508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509</v>
      </c>
      <c r="B267" s="16" t="s">
        <v>510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70729.64</v>
      </c>
      <c r="AY267" s="17">
        <f>SUM(AY268:AY272)</f>
        <v>1147770.57</v>
      </c>
    </row>
    <row r="268" spans="1:51" x14ac:dyDescent="0.25">
      <c r="A268" s="18" t="s">
        <v>511</v>
      </c>
      <c r="B268" s="19" t="s">
        <v>512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53089.15</v>
      </c>
      <c r="AY268" s="20">
        <v>961312.84</v>
      </c>
    </row>
    <row r="269" spans="1:51" x14ac:dyDescent="0.25">
      <c r="A269" s="18" t="s">
        <v>513</v>
      </c>
      <c r="B269" s="19" t="s">
        <v>514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17640.490000000002</v>
      </c>
      <c r="AY269" s="20">
        <v>141691.85</v>
      </c>
    </row>
    <row r="270" spans="1:51" x14ac:dyDescent="0.25">
      <c r="A270" s="18" t="s">
        <v>515</v>
      </c>
      <c r="B270" s="19" t="s">
        <v>516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0</v>
      </c>
      <c r="AY270" s="20">
        <v>27194.799999999999</v>
      </c>
    </row>
    <row r="271" spans="1:51" x14ac:dyDescent="0.25">
      <c r="A271" s="18" t="s">
        <v>517</v>
      </c>
      <c r="B271" s="19" t="s">
        <v>518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0</v>
      </c>
      <c r="AY271" s="20">
        <v>0</v>
      </c>
    </row>
    <row r="272" spans="1:51" x14ac:dyDescent="0.25">
      <c r="A272" s="18" t="s">
        <v>519</v>
      </c>
      <c r="B272" s="19" t="s">
        <v>520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17571.080000000002</v>
      </c>
    </row>
    <row r="273" spans="1:51" x14ac:dyDescent="0.25">
      <c r="A273" s="10" t="s">
        <v>521</v>
      </c>
      <c r="B273" s="16" t="s">
        <v>522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134551.88</v>
      </c>
      <c r="AY273" s="17">
        <f>SUM(AY274:AY276)</f>
        <v>34145.18</v>
      </c>
    </row>
    <row r="274" spans="1:51" x14ac:dyDescent="0.25">
      <c r="A274" s="18" t="s">
        <v>523</v>
      </c>
      <c r="B274" s="19" t="s">
        <v>524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6148</v>
      </c>
      <c r="AY274" s="20">
        <v>32480</v>
      </c>
    </row>
    <row r="275" spans="1:51" x14ac:dyDescent="0.25">
      <c r="A275" s="18" t="s">
        <v>525</v>
      </c>
      <c r="B275" s="19" t="s">
        <v>526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128403.88</v>
      </c>
      <c r="AY275" s="20">
        <v>1665.18</v>
      </c>
    </row>
    <row r="276" spans="1:51" x14ac:dyDescent="0.25">
      <c r="A276" s="18" t="s">
        <v>527</v>
      </c>
      <c r="B276" s="19" t="s">
        <v>528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529</v>
      </c>
      <c r="B277" s="16" t="s">
        <v>530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3340802.9199999995</v>
      </c>
      <c r="AY277" s="17">
        <f>SUM(AY278:AY286)</f>
        <v>2524126.08</v>
      </c>
    </row>
    <row r="278" spans="1:51" x14ac:dyDescent="0.25">
      <c r="A278" s="18" t="s">
        <v>531</v>
      </c>
      <c r="B278" s="19" t="s">
        <v>532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62391.85</v>
      </c>
      <c r="AY278" s="20">
        <v>77326.210000000006</v>
      </c>
    </row>
    <row r="279" spans="1:51" x14ac:dyDescent="0.25">
      <c r="A279" s="18" t="s">
        <v>533</v>
      </c>
      <c r="B279" s="19" t="s">
        <v>534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63930.45</v>
      </c>
      <c r="AY279" s="20">
        <v>51340.63</v>
      </c>
    </row>
    <row r="280" spans="1:51" x14ac:dyDescent="0.25">
      <c r="A280" s="18" t="s">
        <v>535</v>
      </c>
      <c r="B280" s="19" t="s">
        <v>536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491620.35</v>
      </c>
      <c r="AY280" s="20">
        <v>18542.68</v>
      </c>
    </row>
    <row r="281" spans="1:51" x14ac:dyDescent="0.25">
      <c r="A281" s="18" t="s">
        <v>537</v>
      </c>
      <c r="B281" s="19" t="s">
        <v>538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90487.58</v>
      </c>
      <c r="AY281" s="20">
        <v>31108.98</v>
      </c>
    </row>
    <row r="282" spans="1:51" x14ac:dyDescent="0.25">
      <c r="A282" s="18" t="s">
        <v>539</v>
      </c>
      <c r="B282" s="19" t="s">
        <v>540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6128</v>
      </c>
      <c r="AY282" s="20">
        <v>0</v>
      </c>
    </row>
    <row r="283" spans="1:51" x14ac:dyDescent="0.25">
      <c r="A283" s="18" t="s">
        <v>541</v>
      </c>
      <c r="B283" s="19" t="s">
        <v>542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2204358.0299999998</v>
      </c>
      <c r="AY283" s="20">
        <v>2018684.08</v>
      </c>
    </row>
    <row r="284" spans="1:51" x14ac:dyDescent="0.25">
      <c r="A284" s="18" t="s">
        <v>543</v>
      </c>
      <c r="B284" s="19" t="s">
        <v>544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17782.8</v>
      </c>
      <c r="AY284" s="20">
        <v>0</v>
      </c>
    </row>
    <row r="285" spans="1:51" x14ac:dyDescent="0.25">
      <c r="A285" s="18" t="s">
        <v>545</v>
      </c>
      <c r="B285" s="19" t="s">
        <v>546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404103.86</v>
      </c>
      <c r="AY285" s="20">
        <v>0</v>
      </c>
    </row>
    <row r="286" spans="1:51" x14ac:dyDescent="0.25">
      <c r="A286" s="18" t="s">
        <v>547</v>
      </c>
      <c r="B286" s="19" t="s">
        <v>548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0</v>
      </c>
      <c r="AY286" s="20">
        <v>327123.5</v>
      </c>
    </row>
    <row r="287" spans="1:51" x14ac:dyDescent="0.25">
      <c r="A287" s="10" t="s">
        <v>549</v>
      </c>
      <c r="B287" s="21" t="s">
        <v>550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47177782.559999995</v>
      </c>
      <c r="AY287" s="15">
        <f>AY288+AY298+AY308+AY318+AY328+AY338+AY346+AY356+AY362</f>
        <v>41297234.939999998</v>
      </c>
    </row>
    <row r="288" spans="1:51" x14ac:dyDescent="0.25">
      <c r="A288" s="10" t="s">
        <v>551</v>
      </c>
      <c r="B288" s="16" t="s">
        <v>552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19386138.460000001</v>
      </c>
      <c r="AY288" s="17">
        <v>18113233.329999998</v>
      </c>
    </row>
    <row r="289" spans="1:51" x14ac:dyDescent="0.25">
      <c r="A289" s="18" t="s">
        <v>553</v>
      </c>
      <c r="B289" s="19" t="s">
        <v>554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18828500.809999999</v>
      </c>
      <c r="AY289" s="20">
        <v>17773401.329999998</v>
      </c>
    </row>
    <row r="290" spans="1:51" x14ac:dyDescent="0.25">
      <c r="A290" s="18" t="s">
        <v>555</v>
      </c>
      <c r="B290" s="19" t="s">
        <v>556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500</v>
      </c>
      <c r="AY290" s="20">
        <v>0</v>
      </c>
    </row>
    <row r="291" spans="1:51" x14ac:dyDescent="0.25">
      <c r="A291" s="18" t="s">
        <v>557</v>
      </c>
      <c r="B291" s="19" t="s">
        <v>558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50179.6</v>
      </c>
      <c r="AY291" s="20">
        <v>0</v>
      </c>
    </row>
    <row r="292" spans="1:51" x14ac:dyDescent="0.25">
      <c r="A292" s="18" t="s">
        <v>559</v>
      </c>
      <c r="B292" s="19" t="s">
        <v>560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493379.99</v>
      </c>
      <c r="AY292" s="20">
        <v>339292</v>
      </c>
    </row>
    <row r="293" spans="1:51" x14ac:dyDescent="0.25">
      <c r="A293" s="18" t="s">
        <v>561</v>
      </c>
      <c r="B293" s="19" t="s">
        <v>562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0</v>
      </c>
    </row>
    <row r="294" spans="1:51" x14ac:dyDescent="0.25">
      <c r="A294" s="18" t="s">
        <v>563</v>
      </c>
      <c r="B294" s="19" t="s">
        <v>564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0</v>
      </c>
      <c r="AY294" s="20">
        <v>0</v>
      </c>
    </row>
    <row r="295" spans="1:51" x14ac:dyDescent="0.25">
      <c r="A295" s="18" t="s">
        <v>565</v>
      </c>
      <c r="B295" s="19" t="s">
        <v>566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13283.06</v>
      </c>
      <c r="AY295" s="20">
        <v>270</v>
      </c>
    </row>
    <row r="296" spans="1:51" x14ac:dyDescent="0.25">
      <c r="A296" s="18" t="s">
        <v>567</v>
      </c>
      <c r="B296" s="19" t="s">
        <v>568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295</v>
      </c>
      <c r="AY296" s="20">
        <v>270</v>
      </c>
    </row>
    <row r="297" spans="1:51" x14ac:dyDescent="0.25">
      <c r="A297" s="18" t="s">
        <v>569</v>
      </c>
      <c r="B297" s="19" t="s">
        <v>570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571</v>
      </c>
      <c r="B298" s="16" t="s">
        <v>572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2149445.0700000003</v>
      </c>
      <c r="AY298" s="17">
        <f>SUM(AY299:AY307)</f>
        <v>2999702.55</v>
      </c>
    </row>
    <row r="299" spans="1:51" x14ac:dyDescent="0.25">
      <c r="A299" s="18" t="s">
        <v>573</v>
      </c>
      <c r="B299" s="19" t="s">
        <v>574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0</v>
      </c>
      <c r="AY299" s="20">
        <v>55680</v>
      </c>
    </row>
    <row r="300" spans="1:51" x14ac:dyDescent="0.25">
      <c r="A300" s="18" t="s">
        <v>575</v>
      </c>
      <c r="B300" s="19" t="s">
        <v>576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961166.12</v>
      </c>
      <c r="AY300" s="20">
        <v>920534.17</v>
      </c>
    </row>
    <row r="301" spans="1:51" x14ac:dyDescent="0.25">
      <c r="A301" s="18" t="s">
        <v>577</v>
      </c>
      <c r="B301" s="19" t="s">
        <v>578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232412.92</v>
      </c>
      <c r="AY301" s="20">
        <v>0</v>
      </c>
    </row>
    <row r="302" spans="1:51" x14ac:dyDescent="0.25">
      <c r="A302" s="18" t="s">
        <v>579</v>
      </c>
      <c r="B302" s="19" t="s">
        <v>580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97007.53</v>
      </c>
      <c r="AY302" s="20">
        <v>28188</v>
      </c>
    </row>
    <row r="303" spans="1:51" x14ac:dyDescent="0.25">
      <c r="A303" s="18" t="s">
        <v>581</v>
      </c>
      <c r="B303" s="19" t="s">
        <v>582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8700</v>
      </c>
      <c r="AY303" s="20">
        <v>688252.87</v>
      </c>
    </row>
    <row r="304" spans="1:51" x14ac:dyDescent="0.25">
      <c r="A304" s="18" t="s">
        <v>583</v>
      </c>
      <c r="B304" s="19" t="s">
        <v>584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817575.26</v>
      </c>
      <c r="AY304" s="20">
        <v>813080.54</v>
      </c>
    </row>
    <row r="305" spans="1:51" x14ac:dyDescent="0.25">
      <c r="A305" s="18" t="s">
        <v>585</v>
      </c>
      <c r="B305" s="19" t="s">
        <v>586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0</v>
      </c>
    </row>
    <row r="306" spans="1:51" x14ac:dyDescent="0.25">
      <c r="A306" s="18" t="s">
        <v>587</v>
      </c>
      <c r="B306" s="19" t="s">
        <v>588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589</v>
      </c>
      <c r="B307" s="19" t="s">
        <v>590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32583.24</v>
      </c>
      <c r="AY307" s="20">
        <v>493966.97</v>
      </c>
    </row>
    <row r="308" spans="1:51" x14ac:dyDescent="0.25">
      <c r="A308" s="10" t="s">
        <v>591</v>
      </c>
      <c r="B308" s="16" t="s">
        <v>592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5517196.0099999998</v>
      </c>
      <c r="AY308" s="17">
        <f>SUM(AY309:AY317)</f>
        <v>3803016.0700000003</v>
      </c>
    </row>
    <row r="309" spans="1:51" x14ac:dyDescent="0.25">
      <c r="A309" s="18" t="s">
        <v>593</v>
      </c>
      <c r="B309" s="19" t="s">
        <v>594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1616722.68</v>
      </c>
      <c r="AY309" s="20">
        <v>1164787.58</v>
      </c>
    </row>
    <row r="310" spans="1:51" x14ac:dyDescent="0.25">
      <c r="A310" s="18" t="s">
        <v>595</v>
      </c>
      <c r="B310" s="19" t="s">
        <v>596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3480</v>
      </c>
      <c r="AY310" s="20">
        <v>17806</v>
      </c>
    </row>
    <row r="311" spans="1:51" x14ac:dyDescent="0.25">
      <c r="A311" s="18" t="s">
        <v>597</v>
      </c>
      <c r="B311" s="19" t="s">
        <v>598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447360.09</v>
      </c>
      <c r="AY311" s="20">
        <v>2156375.7400000002</v>
      </c>
    </row>
    <row r="312" spans="1:51" x14ac:dyDescent="0.25">
      <c r="A312" s="18" t="s">
        <v>599</v>
      </c>
      <c r="B312" s="19" t="s">
        <v>600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4200</v>
      </c>
      <c r="AY312" s="20">
        <v>48609.15</v>
      </c>
    </row>
    <row r="313" spans="1:51" x14ac:dyDescent="0.25">
      <c r="A313" s="18" t="s">
        <v>601</v>
      </c>
      <c r="B313" s="19" t="s">
        <v>602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603</v>
      </c>
      <c r="B314" s="19" t="s">
        <v>604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7632.8</v>
      </c>
      <c r="AY314" s="20">
        <v>5081.99</v>
      </c>
    </row>
    <row r="315" spans="1:51" x14ac:dyDescent="0.25">
      <c r="A315" s="18" t="s">
        <v>605</v>
      </c>
      <c r="B315" s="19" t="s">
        <v>606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3437800.44</v>
      </c>
      <c r="AY315" s="20">
        <v>0</v>
      </c>
    </row>
    <row r="316" spans="1:51" x14ac:dyDescent="0.25">
      <c r="A316" s="18" t="s">
        <v>607</v>
      </c>
      <c r="B316" s="19" t="s">
        <v>608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609</v>
      </c>
      <c r="B317" s="19" t="s">
        <v>610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410355.61</v>
      </c>
    </row>
    <row r="318" spans="1:51" x14ac:dyDescent="0.25">
      <c r="A318" s="10" t="s">
        <v>611</v>
      </c>
      <c r="B318" s="16" t="s">
        <v>612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1178171.29</v>
      </c>
      <c r="AY318" s="17">
        <f>SUM(AY319:AY327)</f>
        <v>1522993.54</v>
      </c>
    </row>
    <row r="319" spans="1:51" x14ac:dyDescent="0.25">
      <c r="A319" s="18" t="s">
        <v>613</v>
      </c>
      <c r="B319" s="19" t="s">
        <v>614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294271.84999999998</v>
      </c>
      <c r="AY319" s="20">
        <v>578096.65</v>
      </c>
    </row>
    <row r="320" spans="1:51" x14ac:dyDescent="0.25">
      <c r="A320" s="18" t="s">
        <v>615</v>
      </c>
      <c r="B320" s="19" t="s">
        <v>616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617</v>
      </c>
      <c r="B321" s="19" t="s">
        <v>618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619</v>
      </c>
      <c r="B322" s="19" t="s">
        <v>620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8498.16</v>
      </c>
      <c r="AY322" s="20">
        <v>9242.9</v>
      </c>
    </row>
    <row r="323" spans="1:51" x14ac:dyDescent="0.25">
      <c r="A323" s="18" t="s">
        <v>621</v>
      </c>
      <c r="B323" s="19" t="s">
        <v>622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699657.28</v>
      </c>
      <c r="AY323" s="20">
        <v>881885.78</v>
      </c>
    </row>
    <row r="324" spans="1:51" x14ac:dyDescent="0.25">
      <c r="A324" s="18" t="s">
        <v>623</v>
      </c>
      <c r="B324" s="19" t="s">
        <v>624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625</v>
      </c>
      <c r="B325" s="19" t="s">
        <v>626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175744</v>
      </c>
      <c r="AY325" s="20">
        <v>53768.21</v>
      </c>
    </row>
    <row r="326" spans="1:51" x14ac:dyDescent="0.25">
      <c r="A326" s="18" t="s">
        <v>627</v>
      </c>
      <c r="B326" s="19" t="s">
        <v>628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629</v>
      </c>
      <c r="B327" s="19" t="s">
        <v>630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25">
      <c r="A328" s="10" t="s">
        <v>631</v>
      </c>
      <c r="B328" s="16" t="s">
        <v>632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16840427.989999998</v>
      </c>
      <c r="AY328" s="17">
        <f>SUM(AY329:AY337)</f>
        <v>12236464.619999999</v>
      </c>
    </row>
    <row r="329" spans="1:51" x14ac:dyDescent="0.25">
      <c r="A329" s="18" t="s">
        <v>633</v>
      </c>
      <c r="B329" s="19" t="s">
        <v>634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1505327.07</v>
      </c>
      <c r="AY329" s="20">
        <v>1105364.3600000001</v>
      </c>
    </row>
    <row r="330" spans="1:51" x14ac:dyDescent="0.25">
      <c r="A330" s="18" t="s">
        <v>635</v>
      </c>
      <c r="B330" s="19" t="s">
        <v>636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7830</v>
      </c>
      <c r="AY330" s="20">
        <v>29943.62</v>
      </c>
    </row>
    <row r="331" spans="1:51" x14ac:dyDescent="0.25">
      <c r="A331" s="18" t="s">
        <v>637</v>
      </c>
      <c r="B331" s="19" t="s">
        <v>638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70016.77</v>
      </c>
      <c r="AY331" s="20">
        <v>33720.870000000003</v>
      </c>
    </row>
    <row r="332" spans="1:51" x14ac:dyDescent="0.25">
      <c r="A332" s="18" t="s">
        <v>639</v>
      </c>
      <c r="B332" s="19" t="s">
        <v>640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54892</v>
      </c>
      <c r="AY332" s="20">
        <v>0</v>
      </c>
    </row>
    <row r="333" spans="1:51" x14ac:dyDescent="0.25">
      <c r="A333" s="18" t="s">
        <v>641</v>
      </c>
      <c r="B333" s="19" t="s">
        <v>642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347499.49</v>
      </c>
      <c r="AY333" s="20">
        <v>479346.01</v>
      </c>
    </row>
    <row r="334" spans="1:51" x14ac:dyDescent="0.25">
      <c r="A334" s="18" t="s">
        <v>643</v>
      </c>
      <c r="B334" s="19" t="s">
        <v>644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645</v>
      </c>
      <c r="B335" s="19" t="s">
        <v>646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391887.47</v>
      </c>
      <c r="AY335" s="20">
        <v>142096.75</v>
      </c>
    </row>
    <row r="336" spans="1:51" x14ac:dyDescent="0.25">
      <c r="A336" s="18" t="s">
        <v>647</v>
      </c>
      <c r="B336" s="19" t="s">
        <v>648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14394451.99</v>
      </c>
      <c r="AY336" s="20">
        <v>10425520.59</v>
      </c>
    </row>
    <row r="337" spans="1:51" x14ac:dyDescent="0.25">
      <c r="A337" s="18" t="s">
        <v>649</v>
      </c>
      <c r="B337" s="19" t="s">
        <v>650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68523.199999999997</v>
      </c>
      <c r="AY337" s="20">
        <v>20472.419999999998</v>
      </c>
    </row>
    <row r="338" spans="1:51" x14ac:dyDescent="0.25">
      <c r="A338" s="10" t="s">
        <v>651</v>
      </c>
      <c r="B338" s="16" t="s">
        <v>652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96437.34</v>
      </c>
      <c r="AY338" s="17">
        <f>SUM(AY339:AY345)</f>
        <v>170254.42</v>
      </c>
    </row>
    <row r="339" spans="1:51" x14ac:dyDescent="0.25">
      <c r="A339" s="18" t="s">
        <v>653</v>
      </c>
      <c r="B339" s="19" t="s">
        <v>654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95398.84</v>
      </c>
      <c r="AY339" s="20">
        <v>163294.42000000001</v>
      </c>
    </row>
    <row r="340" spans="1:51" x14ac:dyDescent="0.25">
      <c r="A340" s="18" t="s">
        <v>655</v>
      </c>
      <c r="B340" s="19" t="s">
        <v>656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0</v>
      </c>
    </row>
    <row r="341" spans="1:51" x14ac:dyDescent="0.25">
      <c r="A341" s="18" t="s">
        <v>657</v>
      </c>
      <c r="B341" s="19" t="s">
        <v>658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1038.5</v>
      </c>
      <c r="AY341" s="20">
        <v>6960</v>
      </c>
    </row>
    <row r="342" spans="1:51" x14ac:dyDescent="0.25">
      <c r="A342" s="18" t="s">
        <v>659</v>
      </c>
      <c r="B342" s="19" t="s">
        <v>660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661</v>
      </c>
      <c r="B343" s="19" t="s">
        <v>662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663</v>
      </c>
      <c r="B344" s="19" t="s">
        <v>664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665</v>
      </c>
      <c r="B345" s="19" t="s">
        <v>666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667</v>
      </c>
      <c r="B346" s="16" t="s">
        <v>668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108008.18</v>
      </c>
      <c r="AY346" s="17">
        <f>SUM(AY347:AY355)</f>
        <v>49394.47</v>
      </c>
    </row>
    <row r="347" spans="1:51" x14ac:dyDescent="0.25">
      <c r="A347" s="18" t="s">
        <v>669</v>
      </c>
      <c r="B347" s="19" t="s">
        <v>670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0</v>
      </c>
      <c r="AY347" s="20">
        <v>0</v>
      </c>
    </row>
    <row r="348" spans="1:51" x14ac:dyDescent="0.25">
      <c r="A348" s="18" t="s">
        <v>671</v>
      </c>
      <c r="B348" s="19" t="s">
        <v>672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0</v>
      </c>
      <c r="AY348" s="20">
        <v>0</v>
      </c>
    </row>
    <row r="349" spans="1:51" x14ac:dyDescent="0.25">
      <c r="A349" s="18" t="s">
        <v>673</v>
      </c>
      <c r="B349" s="19" t="s">
        <v>674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675</v>
      </c>
      <c r="B350" s="19" t="s">
        <v>676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677</v>
      </c>
      <c r="B351" s="19" t="s">
        <v>678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4474</v>
      </c>
      <c r="AY351" s="20">
        <v>12667.2</v>
      </c>
    </row>
    <row r="352" spans="1:51" x14ac:dyDescent="0.25">
      <c r="A352" s="18" t="s">
        <v>679</v>
      </c>
      <c r="B352" s="19" t="s">
        <v>680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681</v>
      </c>
      <c r="B353" s="19" t="s">
        <v>682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683</v>
      </c>
      <c r="B354" s="19" t="s">
        <v>684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685</v>
      </c>
      <c r="B355" s="19" t="s">
        <v>686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103534.18</v>
      </c>
      <c r="AY355" s="20">
        <v>36727.269999999997</v>
      </c>
    </row>
    <row r="356" spans="1:51" x14ac:dyDescent="0.25">
      <c r="A356" s="10" t="s">
        <v>687</v>
      </c>
      <c r="B356" s="16" t="s">
        <v>688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1256186.28</v>
      </c>
      <c r="AY356" s="17">
        <f>SUM(AY357:AY361)</f>
        <v>1833884.53</v>
      </c>
    </row>
    <row r="357" spans="1:51" x14ac:dyDescent="0.25">
      <c r="A357" s="18" t="s">
        <v>689</v>
      </c>
      <c r="B357" s="19" t="s">
        <v>690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691</v>
      </c>
      <c r="B358" s="19" t="s">
        <v>692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972386.28</v>
      </c>
      <c r="AY358" s="20">
        <v>1566749.76</v>
      </c>
    </row>
    <row r="359" spans="1:51" x14ac:dyDescent="0.25">
      <c r="A359" s="18" t="s">
        <v>693</v>
      </c>
      <c r="B359" s="19" t="s">
        <v>694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283800</v>
      </c>
      <c r="AY359" s="20">
        <v>267134.77</v>
      </c>
    </row>
    <row r="360" spans="1:51" x14ac:dyDescent="0.25">
      <c r="A360" s="18" t="s">
        <v>695</v>
      </c>
      <c r="B360" s="19" t="s">
        <v>696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697</v>
      </c>
      <c r="B361" s="19" t="s">
        <v>698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699</v>
      </c>
      <c r="B362" s="16" t="s">
        <v>700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645771.93999999994</v>
      </c>
      <c r="AY362" s="17">
        <f>SUM(AY363:AY371)</f>
        <v>568291.41</v>
      </c>
    </row>
    <row r="363" spans="1:51" x14ac:dyDescent="0.25">
      <c r="A363" s="18" t="s">
        <v>701</v>
      </c>
      <c r="B363" s="19" t="s">
        <v>702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100450.42</v>
      </c>
      <c r="AY363" s="20">
        <v>0</v>
      </c>
    </row>
    <row r="364" spans="1:51" x14ac:dyDescent="0.25">
      <c r="A364" s="18" t="s">
        <v>703</v>
      </c>
      <c r="B364" s="19" t="s">
        <v>704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198510</v>
      </c>
      <c r="AY364" s="20">
        <v>191109.41</v>
      </c>
    </row>
    <row r="365" spans="1:51" x14ac:dyDescent="0.25">
      <c r="A365" s="18" t="s">
        <v>705</v>
      </c>
      <c r="B365" s="19" t="s">
        <v>706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707</v>
      </c>
      <c r="B366" s="19" t="s">
        <v>708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346811.52</v>
      </c>
      <c r="AY366" s="20">
        <v>0</v>
      </c>
    </row>
    <row r="367" spans="1:51" x14ac:dyDescent="0.25">
      <c r="A367" s="18" t="s">
        <v>709</v>
      </c>
      <c r="B367" s="19" t="s">
        <v>710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377182</v>
      </c>
    </row>
    <row r="368" spans="1:51" x14ac:dyDescent="0.25">
      <c r="A368" s="18" t="s">
        <v>711</v>
      </c>
      <c r="B368" s="19" t="s">
        <v>712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0</v>
      </c>
      <c r="AY368" s="20">
        <v>0</v>
      </c>
    </row>
    <row r="369" spans="1:51" x14ac:dyDescent="0.25">
      <c r="A369" s="18" t="s">
        <v>713</v>
      </c>
      <c r="B369" s="19" t="s">
        <v>714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715</v>
      </c>
      <c r="B370" s="19" t="s">
        <v>716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717</v>
      </c>
      <c r="B371" s="19" t="s">
        <v>718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0</v>
      </c>
      <c r="AY371" s="20">
        <v>0</v>
      </c>
    </row>
    <row r="372" spans="1:51" ht="15.75" x14ac:dyDescent="0.25">
      <c r="A372" s="10" t="s">
        <v>719</v>
      </c>
      <c r="B372" s="24" t="s">
        <v>720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16201584.16</v>
      </c>
      <c r="AY372" s="13">
        <f>AY373+AY385+AY391+AY403+AY416+AY423+AY433+AY436+AY447</f>
        <v>16496027.460000001</v>
      </c>
    </row>
    <row r="373" spans="1:51" x14ac:dyDescent="0.25">
      <c r="A373" s="10" t="s">
        <v>721</v>
      </c>
      <c r="B373" s="21" t="s">
        <v>722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723</v>
      </c>
      <c r="B374" s="16" t="s">
        <v>724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725</v>
      </c>
      <c r="B375" s="19" t="s">
        <v>726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727</v>
      </c>
      <c r="B376" s="19" t="s">
        <v>728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729</v>
      </c>
      <c r="B377" s="19" t="s">
        <v>730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731</v>
      </c>
      <c r="B378" s="19" t="s">
        <v>732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733</v>
      </c>
      <c r="B379" s="19" t="s">
        <v>734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735</v>
      </c>
      <c r="B380" s="19" t="s">
        <v>736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737</v>
      </c>
      <c r="B381" s="19" t="s">
        <v>738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739</v>
      </c>
      <c r="B382" s="19" t="s">
        <v>740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741</v>
      </c>
      <c r="B383" s="19" t="s">
        <v>742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743</v>
      </c>
      <c r="B384" s="16" t="s">
        <v>744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745</v>
      </c>
      <c r="B385" s="21" t="s">
        <v>746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7850000</v>
      </c>
      <c r="AY385" s="15">
        <f>AY386+AY390</f>
        <v>8282000</v>
      </c>
    </row>
    <row r="386" spans="1:51" x14ac:dyDescent="0.25">
      <c r="A386" s="10">
        <v>52210</v>
      </c>
      <c r="B386" s="16" t="s">
        <v>747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7850000</v>
      </c>
      <c r="AY386" s="17">
        <f>SUM(AY387:AY389)</f>
        <v>8282000</v>
      </c>
    </row>
    <row r="387" spans="1:51" x14ac:dyDescent="0.25">
      <c r="A387" s="18" t="s">
        <v>748</v>
      </c>
      <c r="B387" s="19" t="s">
        <v>749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7850000</v>
      </c>
      <c r="AY387" s="20">
        <v>8282000</v>
      </c>
    </row>
    <row r="388" spans="1:51" x14ac:dyDescent="0.25">
      <c r="A388" s="18" t="s">
        <v>750</v>
      </c>
      <c r="B388" s="19" t="s">
        <v>751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752</v>
      </c>
      <c r="B389" s="19" t="s">
        <v>753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>
        <v>52220</v>
      </c>
      <c r="B390" s="16" t="s">
        <v>754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755</v>
      </c>
      <c r="B391" s="21" t="s">
        <v>756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970465.28000000003</v>
      </c>
      <c r="AY391" s="15">
        <f>AY392+AY401</f>
        <v>0</v>
      </c>
    </row>
    <row r="392" spans="1:51" x14ac:dyDescent="0.25">
      <c r="A392" s="10" t="s">
        <v>757</v>
      </c>
      <c r="B392" s="16" t="s">
        <v>758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970465.28000000003</v>
      </c>
      <c r="AY392" s="17">
        <f>SUM(AY393:AY400)</f>
        <v>0</v>
      </c>
    </row>
    <row r="393" spans="1:51" x14ac:dyDescent="0.25">
      <c r="A393" s="18" t="s">
        <v>759</v>
      </c>
      <c r="B393" s="19" t="s">
        <v>760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761</v>
      </c>
      <c r="B394" s="19" t="s">
        <v>762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763</v>
      </c>
      <c r="B395" s="19" t="s">
        <v>764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970465.28000000003</v>
      </c>
      <c r="AY395" s="20">
        <v>0</v>
      </c>
    </row>
    <row r="396" spans="1:51" x14ac:dyDescent="0.25">
      <c r="A396" s="18" t="s">
        <v>765</v>
      </c>
      <c r="B396" s="19" t="s">
        <v>766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767</v>
      </c>
      <c r="B397" s="19" t="s">
        <v>768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769</v>
      </c>
      <c r="B398" s="19" t="s">
        <v>770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771</v>
      </c>
      <c r="B399" s="19" t="s">
        <v>772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0</v>
      </c>
    </row>
    <row r="400" spans="1:51" x14ac:dyDescent="0.25">
      <c r="A400" s="18" t="s">
        <v>773</v>
      </c>
      <c r="B400" s="19" t="s">
        <v>774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775</v>
      </c>
      <c r="B401" s="16" t="s">
        <v>776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777</v>
      </c>
      <c r="B402" s="19" t="s">
        <v>778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779</v>
      </c>
      <c r="B403" s="21" t="s">
        <v>780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3743292.88</v>
      </c>
      <c r="AY403" s="15">
        <f>AY404+AY406+AY408+AY414</f>
        <v>3955288.25</v>
      </c>
    </row>
    <row r="404" spans="1:51" x14ac:dyDescent="0.25">
      <c r="A404" s="10" t="s">
        <v>781</v>
      </c>
      <c r="B404" s="16" t="s">
        <v>782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3686792.88</v>
      </c>
      <c r="AY404" s="17">
        <f>SUM(AY405)</f>
        <v>1944368.91</v>
      </c>
    </row>
    <row r="405" spans="1:51" x14ac:dyDescent="0.25">
      <c r="A405" s="18" t="s">
        <v>783</v>
      </c>
      <c r="B405" s="19" t="s">
        <v>784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3686792.88</v>
      </c>
      <c r="AY405" s="20">
        <v>1944368.91</v>
      </c>
    </row>
    <row r="406" spans="1:51" x14ac:dyDescent="0.25">
      <c r="A406" s="10" t="s">
        <v>785</v>
      </c>
      <c r="B406" s="16" t="s">
        <v>786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53500</v>
      </c>
      <c r="AY406" s="17">
        <f>SUM(AY407)</f>
        <v>28670</v>
      </c>
    </row>
    <row r="407" spans="1:51" x14ac:dyDescent="0.25">
      <c r="A407" s="18" t="s">
        <v>787</v>
      </c>
      <c r="B407" s="19" t="s">
        <v>788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53500</v>
      </c>
      <c r="AY407" s="20">
        <v>28670</v>
      </c>
    </row>
    <row r="408" spans="1:51" x14ac:dyDescent="0.25">
      <c r="A408" s="10" t="s">
        <v>789</v>
      </c>
      <c r="B408" s="16" t="s">
        <v>790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3000</v>
      </c>
      <c r="AY408" s="17">
        <f>SUM(AY409:AY413)</f>
        <v>1982249.34</v>
      </c>
    </row>
    <row r="409" spans="1:51" x14ac:dyDescent="0.25">
      <c r="A409" s="18" t="s">
        <v>791</v>
      </c>
      <c r="B409" s="19" t="s">
        <v>792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3000</v>
      </c>
      <c r="AY409" s="20">
        <v>1742249.34</v>
      </c>
    </row>
    <row r="410" spans="1:51" x14ac:dyDescent="0.25">
      <c r="A410" s="18" t="s">
        <v>793</v>
      </c>
      <c r="B410" s="19" t="s">
        <v>794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795</v>
      </c>
      <c r="B411" s="19" t="s">
        <v>796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0</v>
      </c>
      <c r="AY411" s="20">
        <v>240000</v>
      </c>
    </row>
    <row r="412" spans="1:51" x14ac:dyDescent="0.25">
      <c r="A412" s="18" t="s">
        <v>797</v>
      </c>
      <c r="B412" s="19" t="s">
        <v>798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799</v>
      </c>
      <c r="B413" s="19" t="s">
        <v>800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801</v>
      </c>
      <c r="B414" s="16" t="s">
        <v>802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803</v>
      </c>
      <c r="B415" s="19" t="s">
        <v>804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805</v>
      </c>
      <c r="B416" s="21" t="s">
        <v>806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2911032</v>
      </c>
      <c r="AY416" s="15">
        <f>AY417+AY419+AY421</f>
        <v>2969542</v>
      </c>
    </row>
    <row r="417" spans="1:51" x14ac:dyDescent="0.25">
      <c r="A417" s="10" t="s">
        <v>807</v>
      </c>
      <c r="B417" s="16" t="s">
        <v>808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2911032</v>
      </c>
      <c r="AY417" s="17">
        <f>SUM(AY418)</f>
        <v>2969542</v>
      </c>
    </row>
    <row r="418" spans="1:51" x14ac:dyDescent="0.25">
      <c r="A418" s="18" t="s">
        <v>809</v>
      </c>
      <c r="B418" s="19" t="s">
        <v>810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2911032</v>
      </c>
      <c r="AY418" s="20">
        <v>2969542</v>
      </c>
    </row>
    <row r="419" spans="1:51" x14ac:dyDescent="0.25">
      <c r="A419" s="10" t="s">
        <v>811</v>
      </c>
      <c r="B419" s="16" t="s">
        <v>812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813</v>
      </c>
      <c r="B420" s="19" t="s">
        <v>814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815</v>
      </c>
      <c r="B421" s="16" t="s">
        <v>816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817</v>
      </c>
      <c r="B422" s="19" t="s">
        <v>818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819</v>
      </c>
      <c r="B423" s="21" t="s">
        <v>820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726794</v>
      </c>
      <c r="AY423" s="15">
        <f>AY424+AY428</f>
        <v>1289197.21</v>
      </c>
    </row>
    <row r="424" spans="1:51" x14ac:dyDescent="0.25">
      <c r="A424" s="10" t="s">
        <v>821</v>
      </c>
      <c r="B424" s="16" t="s">
        <v>822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726794</v>
      </c>
      <c r="AY424" s="17">
        <f>SUM(AY425:AY427)</f>
        <v>1289197.21</v>
      </c>
    </row>
    <row r="425" spans="1:51" x14ac:dyDescent="0.25">
      <c r="A425" s="18" t="s">
        <v>823</v>
      </c>
      <c r="B425" s="19" t="s">
        <v>824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726794</v>
      </c>
      <c r="AY425" s="20">
        <v>1289197.21</v>
      </c>
    </row>
    <row r="426" spans="1:51" x14ac:dyDescent="0.25">
      <c r="A426" s="18" t="s">
        <v>825</v>
      </c>
      <c r="B426" s="19" t="s">
        <v>826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827</v>
      </c>
      <c r="B427" s="19" t="s">
        <v>828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829</v>
      </c>
      <c r="B428" s="16" t="s">
        <v>830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823</v>
      </c>
      <c r="B429" s="19" t="s">
        <v>831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825</v>
      </c>
      <c r="B430" s="19" t="s">
        <v>832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827</v>
      </c>
      <c r="B431" s="19" t="s">
        <v>833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834</v>
      </c>
      <c r="B432" s="19" t="s">
        <v>835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836</v>
      </c>
      <c r="B433" s="21" t="s">
        <v>837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838</v>
      </c>
      <c r="B434" s="16" t="s">
        <v>839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840</v>
      </c>
      <c r="B435" s="19" t="s">
        <v>841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842</v>
      </c>
      <c r="B436" s="21" t="s">
        <v>843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844</v>
      </c>
      <c r="B437" s="16" t="s">
        <v>845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846</v>
      </c>
      <c r="B438" s="19" t="s">
        <v>847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848</v>
      </c>
      <c r="B439" s="16" t="s">
        <v>849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850</v>
      </c>
      <c r="B440" s="19" t="s">
        <v>851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852</v>
      </c>
      <c r="B441" s="16" t="s">
        <v>853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854</v>
      </c>
      <c r="B442" s="19" t="s">
        <v>855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856</v>
      </c>
      <c r="B443" s="16" t="s">
        <v>857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858</v>
      </c>
      <c r="B444" s="19" t="s">
        <v>859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860</v>
      </c>
      <c r="B445" s="16" t="s">
        <v>861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862</v>
      </c>
      <c r="B446" s="19" t="s">
        <v>863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864</v>
      </c>
      <c r="B447" s="21" t="s">
        <v>865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866</v>
      </c>
      <c r="B448" s="16" t="s">
        <v>867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868</v>
      </c>
      <c r="B449" s="19" t="s">
        <v>869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870</v>
      </c>
      <c r="B450" s="19" t="s">
        <v>871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872</v>
      </c>
      <c r="B451" s="16" t="s">
        <v>873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874</v>
      </c>
      <c r="B452" s="19" t="s">
        <v>875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876</v>
      </c>
      <c r="B453" s="24" t="s">
        <v>877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878</v>
      </c>
      <c r="B454" s="21" t="s">
        <v>879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880</v>
      </c>
      <c r="B455" s="16" t="s">
        <v>881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882</v>
      </c>
      <c r="B456" s="19" t="s">
        <v>883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884</v>
      </c>
      <c r="B457" s="19" t="s">
        <v>885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886</v>
      </c>
      <c r="B458" s="19" t="s">
        <v>887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888</v>
      </c>
      <c r="B459" s="16" t="s">
        <v>889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890</v>
      </c>
      <c r="B460" s="19" t="s">
        <v>891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892</v>
      </c>
      <c r="B461" s="19" t="s">
        <v>893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894</v>
      </c>
      <c r="B462" s="19" t="s">
        <v>895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896</v>
      </c>
      <c r="B463" s="21" t="s">
        <v>897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898</v>
      </c>
      <c r="B464" s="16" t="s">
        <v>899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900</v>
      </c>
      <c r="B465" s="19" t="s">
        <v>901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902</v>
      </c>
      <c r="B466" s="19" t="s">
        <v>903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904</v>
      </c>
      <c r="B467" s="19" t="s">
        <v>905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906</v>
      </c>
      <c r="B468" s="19" t="s">
        <v>907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908</v>
      </c>
      <c r="B469" s="16" t="s">
        <v>909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910</v>
      </c>
      <c r="B470" s="19" t="s">
        <v>911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912</v>
      </c>
      <c r="B471" s="21" t="s">
        <v>913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914</v>
      </c>
      <c r="B472" s="16" t="s">
        <v>915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916</v>
      </c>
      <c r="B473" s="19" t="s">
        <v>917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918</v>
      </c>
      <c r="B474" s="16" t="s">
        <v>919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920</v>
      </c>
      <c r="B475" s="19" t="s">
        <v>921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922</v>
      </c>
      <c r="B476" s="19" t="s">
        <v>923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924</v>
      </c>
      <c r="B477" s="24" t="s">
        <v>925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4607361.09</v>
      </c>
      <c r="AY477" s="13">
        <f>AY478+AY489+AY494+AY499+AY502</f>
        <v>7041981.3399999999</v>
      </c>
    </row>
    <row r="478" spans="1:51" x14ac:dyDescent="0.25">
      <c r="A478" s="10" t="s">
        <v>926</v>
      </c>
      <c r="B478" s="21" t="s">
        <v>927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4607361.09</v>
      </c>
      <c r="AY478" s="15">
        <f>AY479+AY483</f>
        <v>7041981.3399999999</v>
      </c>
    </row>
    <row r="479" spans="1:51" x14ac:dyDescent="0.25">
      <c r="A479" s="10" t="s">
        <v>928</v>
      </c>
      <c r="B479" s="16" t="s">
        <v>929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4607361.09</v>
      </c>
      <c r="AY479" s="17">
        <f>SUM(AY480:AY482)</f>
        <v>7041981.3399999999</v>
      </c>
    </row>
    <row r="480" spans="1:51" x14ac:dyDescent="0.25">
      <c r="A480" s="18" t="s">
        <v>930</v>
      </c>
      <c r="B480" s="19" t="s">
        <v>931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4607361.09</v>
      </c>
      <c r="AY480" s="20">
        <v>7041981.3399999999</v>
      </c>
    </row>
    <row r="481" spans="1:51" x14ac:dyDescent="0.25">
      <c r="A481" s="18" t="s">
        <v>932</v>
      </c>
      <c r="B481" s="19" t="s">
        <v>933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934</v>
      </c>
      <c r="B482" s="19" t="s">
        <v>935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936</v>
      </c>
      <c r="B483" s="16" t="s">
        <v>937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938</v>
      </c>
      <c r="B484" s="19" t="s">
        <v>939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940</v>
      </c>
      <c r="B485" s="19" t="s">
        <v>941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942</v>
      </c>
      <c r="B486" s="19" t="s">
        <v>943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944</v>
      </c>
      <c r="B487" s="19" t="s">
        <v>945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946</v>
      </c>
      <c r="B488" s="19" t="s">
        <v>947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948</v>
      </c>
      <c r="B489" s="21" t="s">
        <v>949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950</v>
      </c>
      <c r="B490" s="16" t="s">
        <v>951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952</v>
      </c>
      <c r="B491" s="19" t="s">
        <v>953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954</v>
      </c>
      <c r="B492" s="16" t="s">
        <v>955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956</v>
      </c>
      <c r="B493" s="19" t="s">
        <v>957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958</v>
      </c>
      <c r="B494" s="21" t="s">
        <v>959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960</v>
      </c>
      <c r="B495" s="16" t="s">
        <v>961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962</v>
      </c>
      <c r="B496" s="19" t="s">
        <v>963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964</v>
      </c>
      <c r="B497" s="16" t="s">
        <v>965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966</v>
      </c>
      <c r="B498" s="19" t="s">
        <v>967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968</v>
      </c>
      <c r="B499" s="21" t="s">
        <v>969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970</v>
      </c>
      <c r="B500" s="16" t="s">
        <v>971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972</v>
      </c>
      <c r="B501" s="19" t="s">
        <v>973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974</v>
      </c>
      <c r="B502" s="21" t="s">
        <v>975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976</v>
      </c>
      <c r="B503" s="16" t="s">
        <v>977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978</v>
      </c>
      <c r="B504" s="19" t="s">
        <v>979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980</v>
      </c>
      <c r="B505" s="16" t="s">
        <v>981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982</v>
      </c>
      <c r="B506" s="19" t="s">
        <v>983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984</v>
      </c>
      <c r="B507" s="24" t="s">
        <v>985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AX508+AX517+AX520+AX526+AX528+AX530</f>
        <v>0</v>
      </c>
      <c r="AY507" s="13">
        <f>AY508+AY517+AY520+AY526+AY528+AY530</f>
        <v>336147.17</v>
      </c>
    </row>
    <row r="508" spans="1:51" x14ac:dyDescent="0.25">
      <c r="A508" s="10" t="s">
        <v>986</v>
      </c>
      <c r="B508" s="21" t="s">
        <v>987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988</v>
      </c>
      <c r="B509" s="16" t="s">
        <v>989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990</v>
      </c>
      <c r="B510" s="16" t="s">
        <v>991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992</v>
      </c>
      <c r="B511" s="16" t="s">
        <v>993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994</v>
      </c>
      <c r="B512" s="16" t="s">
        <v>995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996</v>
      </c>
      <c r="B513" s="16" t="s">
        <v>997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998</v>
      </c>
      <c r="B514" s="16" t="s">
        <v>999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1000</v>
      </c>
      <c r="B515" s="16" t="s">
        <v>1001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1002</v>
      </c>
      <c r="B516" s="16" t="s">
        <v>1003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1004</v>
      </c>
      <c r="B517" s="21" t="s">
        <v>1005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1006</v>
      </c>
      <c r="B518" s="16" t="s">
        <v>1007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1008</v>
      </c>
      <c r="B519" s="16" t="s">
        <v>1009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1010</v>
      </c>
      <c r="B520" s="21" t="s">
        <v>1011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1012</v>
      </c>
      <c r="B521" s="16" t="s">
        <v>1013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1014</v>
      </c>
      <c r="B522" s="16" t="s">
        <v>1015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1016</v>
      </c>
      <c r="B523" s="16" t="s">
        <v>1017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1018</v>
      </c>
      <c r="B524" s="16" t="s">
        <v>1019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1020</v>
      </c>
      <c r="B525" s="16" t="s">
        <v>1021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1022</v>
      </c>
      <c r="B526" s="21" t="s">
        <v>1023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AX527</f>
        <v>0</v>
      </c>
      <c r="AY526" s="15">
        <f>AY527</f>
        <v>0</v>
      </c>
    </row>
    <row r="527" spans="1:51" x14ac:dyDescent="0.25">
      <c r="A527" s="10" t="s">
        <v>1024</v>
      </c>
      <c r="B527" s="16" t="s">
        <v>1025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1026</v>
      </c>
      <c r="B528" s="21" t="s">
        <v>1027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5">
        <f>AX529</f>
        <v>0</v>
      </c>
      <c r="AY528" s="15">
        <f>AY529</f>
        <v>0</v>
      </c>
    </row>
    <row r="529" spans="1:51" x14ac:dyDescent="0.25">
      <c r="A529" s="10" t="s">
        <v>1028</v>
      </c>
      <c r="B529" s="16" t="s">
        <v>1029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1030</v>
      </c>
      <c r="B530" s="21" t="s">
        <v>1031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5">
        <f>SUM(AX531:AX539)</f>
        <v>0</v>
      </c>
      <c r="AY530" s="15">
        <f>SUM(AY531:AY539)</f>
        <v>336147.17</v>
      </c>
    </row>
    <row r="531" spans="1:51" x14ac:dyDescent="0.25">
      <c r="A531" s="10" t="s">
        <v>1032</v>
      </c>
      <c r="B531" s="16" t="s">
        <v>1033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336147.17</v>
      </c>
    </row>
    <row r="532" spans="1:51" x14ac:dyDescent="0.25">
      <c r="A532" s="10" t="s">
        <v>1034</v>
      </c>
      <c r="B532" s="16" t="s">
        <v>1035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1036</v>
      </c>
      <c r="B533" s="16" t="s">
        <v>1037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1038</v>
      </c>
      <c r="B534" s="16" t="s">
        <v>1039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1040</v>
      </c>
      <c r="B535" s="16" t="s">
        <v>1041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x14ac:dyDescent="0.25">
      <c r="A536" s="10" t="s">
        <v>1042</v>
      </c>
      <c r="B536" s="16" t="s">
        <v>338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7">
        <v>0</v>
      </c>
      <c r="AY536" s="17">
        <v>0</v>
      </c>
    </row>
    <row r="537" spans="1:51" x14ac:dyDescent="0.25">
      <c r="A537" s="10" t="s">
        <v>1043</v>
      </c>
      <c r="B537" s="16" t="s">
        <v>1044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7">
        <v>0</v>
      </c>
      <c r="AY537" s="17">
        <v>0</v>
      </c>
    </row>
    <row r="538" spans="1:51" x14ac:dyDescent="0.25">
      <c r="A538" s="10" t="s">
        <v>1045</v>
      </c>
      <c r="B538" s="16" t="s">
        <v>1046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7">
        <v>0</v>
      </c>
      <c r="AY538" s="17">
        <v>0</v>
      </c>
    </row>
    <row r="539" spans="1:51" x14ac:dyDescent="0.25">
      <c r="A539" s="10" t="s">
        <v>1047</v>
      </c>
      <c r="B539" s="16" t="s">
        <v>1048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7">
        <v>0</v>
      </c>
      <c r="AY539" s="17">
        <v>0</v>
      </c>
    </row>
    <row r="540" spans="1:51" ht="15.75" x14ac:dyDescent="0.25">
      <c r="A540" s="10" t="s">
        <v>1049</v>
      </c>
      <c r="B540" s="24" t="s">
        <v>1050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3">
        <f>AX541</f>
        <v>0</v>
      </c>
      <c r="AY540" s="13">
        <f>AY541</f>
        <v>0</v>
      </c>
    </row>
    <row r="541" spans="1:51" x14ac:dyDescent="0.25">
      <c r="A541" s="10" t="s">
        <v>1051</v>
      </c>
      <c r="B541" s="21" t="s">
        <v>1052</v>
      </c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5">
        <f>SUM(AX542)</f>
        <v>0</v>
      </c>
      <c r="AY541" s="15">
        <f>SUM(AY542)</f>
        <v>0</v>
      </c>
    </row>
    <row r="542" spans="1:51" x14ac:dyDescent="0.25">
      <c r="A542" s="10" t="s">
        <v>1053</v>
      </c>
      <c r="B542" s="16" t="s">
        <v>1054</v>
      </c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26">
        <v>0</v>
      </c>
      <c r="AY542" s="26">
        <v>0</v>
      </c>
    </row>
    <row r="543" spans="1:51" ht="16.5" customHeight="1" x14ac:dyDescent="0.25">
      <c r="A543" s="29"/>
      <c r="B543" s="46" t="s">
        <v>1055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30">
        <f>AX186+AX372+AX453+AX477+AX507+AX540</f>
        <v>178091108.78999999</v>
      </c>
      <c r="AY543" s="30">
        <f>AY186+AY372+AY453+AY477+AY507+AY540</f>
        <v>182344055.21000001</v>
      </c>
    </row>
    <row r="544" spans="1:51" ht="16.5" customHeight="1" thickBot="1" x14ac:dyDescent="0.35">
      <c r="B544" s="47" t="s">
        <v>1056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1">
        <f>AX184-AX543</f>
        <v>47771891.889999986</v>
      </c>
      <c r="AY544" s="31">
        <f>AY184-AY543</f>
        <v>33532723.349999964</v>
      </c>
    </row>
    <row r="545" spans="2:51" ht="15.75" thickTop="1" x14ac:dyDescent="0.25"/>
    <row r="546" spans="2:51" ht="18.75" x14ac:dyDescent="0.3">
      <c r="B546" s="34" t="s">
        <v>2</v>
      </c>
    </row>
    <row r="547" spans="2:51" x14ac:dyDescent="0.25">
      <c r="B547" s="1"/>
    </row>
    <row r="548" spans="2:51" x14ac:dyDescent="0.25">
      <c r="B548" s="1"/>
      <c r="AG548" s="51" t="s">
        <v>1065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1057</v>
      </c>
      <c r="AW551" s="48"/>
      <c r="AX551" s="48"/>
      <c r="AY551" s="48"/>
    </row>
    <row r="552" spans="2:5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49" t="s">
        <v>1061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6"/>
      <c r="AU552" s="36"/>
      <c r="AV552" s="49" t="s">
        <v>1062</v>
      </c>
      <c r="AW552" s="49"/>
      <c r="AX552" s="49"/>
      <c r="AY552" s="49"/>
    </row>
    <row r="553" spans="2:5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6"/>
      <c r="AU553" s="36"/>
      <c r="AV553" s="50"/>
      <c r="AW553" s="50"/>
      <c r="AX553" s="50"/>
      <c r="AY553" s="50"/>
    </row>
    <row r="554" spans="2:51" ht="15.75" customHeight="1" x14ac:dyDescent="0.25"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0" t="s">
        <v>1063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V554" s="41" t="s">
        <v>1064</v>
      </c>
      <c r="AW554" s="41"/>
      <c r="AX554" s="41"/>
      <c r="AY554" s="41"/>
    </row>
    <row r="555" spans="2:51" ht="15" customHeight="1" x14ac:dyDescent="0.25">
      <c r="D555" s="39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9"/>
      <c r="AV555" s="41"/>
      <c r="AW555" s="41"/>
      <c r="AX555" s="41"/>
      <c r="AY555" s="41"/>
    </row>
    <row r="556" spans="2:51" x14ac:dyDescent="0.25"/>
    <row r="561" x14ac:dyDescent="0.25"/>
    <row r="562" x14ac:dyDescent="0.25"/>
    <row r="563" x14ac:dyDescent="0.25"/>
    <row r="564" x14ac:dyDescent="0.25"/>
  </sheetData>
  <sheetProtection algorithmName="SHA-512" hashValue="nU6dPtQR9NQ3Q/W34ksVcxTQ3VQtCiA1JR/wsqTT/j1EFD8781GCAvmczfsIL9765Q0lUIEuvhvEcNAV5cJxyw==" saltValue="1H9zBrvIDTKeZac1ijzNIg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&amp;R&amp;"-,Negrita Cursiva"        Formato F6 - Estado de Actividades&amp;"-,Normal"
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Laura</cp:lastModifiedBy>
  <cp:lastPrinted>2020-12-02T19:47:29Z</cp:lastPrinted>
  <dcterms:created xsi:type="dcterms:W3CDTF">2020-01-21T01:41:42Z</dcterms:created>
  <dcterms:modified xsi:type="dcterms:W3CDTF">2021-05-05T02:52:56Z</dcterms:modified>
</cp:coreProperties>
</file>