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Plantillas\"/>
    </mc:Choice>
  </mc:AlternateContent>
  <workbookProtection workbookPassword="CEE3" lockStructure="1"/>
  <bookViews>
    <workbookView xWindow="0" yWindow="0" windowWidth="28800" windowHeight="12300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<sst xmlns="http://schemas.openxmlformats.org/spreadsheetml/2006/main" count="394" uniqueCount="393">
  <si>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</si>
  <si>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</si>
  <si>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</si>
  <si>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</si>
  <si>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</si>
  <si>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</si>
  <si>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</si>
  <si>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</si>
  <si>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</si>
  <si>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</si>
  <si>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</si>
  <si>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</si>
  <si>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</si>
  <si>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</si>
  <si>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</si>
  <si>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</si>
  <si>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</si>
  <si>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</si>
  <si>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</si>
  <si>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</si>
  <si>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</si>
  <si>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</si>
  <si>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</si>
  <si>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</si>
  <si>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</si>
  <si>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</si>
  <si>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</si>
  <si>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</si>
  <si>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</si>
  <si>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</si>
  <si>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</si>
  <si>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</si>
  <si>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</si>
  <si>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</si>
  <si>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</si>
  <si>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</si>
  <si>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</si>
  <si>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</si>
  <si>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</si>
  <si>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</si>
  <si>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</si>
  <si>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</si>
  <si>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</si>
  <si>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</si>
  <si>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</si>
  <si>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</si>
  <si>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</si>
  <si>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</si>
  <si>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</si>
  <si>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</si>
  <si>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</si>
  <si>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</si>
  <si>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</si>
  <si>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</si>
  <si>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</si>
  <si>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</si>
  <si>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</si>
  <si>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</si>
  <si>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</si>
  <si>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</si>
  <si>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</si>
  <si>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</si>
  <si>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</si>
  <si>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</si>
  <si>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</si>
  <si>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</si>
  <si>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</si>
  <si>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</si>
  <si>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</si>
  <si>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</si>
  <si>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</si>
  <si>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</si>
  <si>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</si>
  <si>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</si>
  <si>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</si>
  <si>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</si>
  <si>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</si>
  <si>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</si>
  <si>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</si>
  <si>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</si>
  <si>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</si>
  <si>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</si>
  <si>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</si>
  <si>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</si>
  <si>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</si>
  <si>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</si>
  <si>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</si>
  <si>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</si>
  <si>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</si>
  <si>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</si>
  <si>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</si>
  <si>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</si>
  <si>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</si>
  <si>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</si>
  <si>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</si>
  <si>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</si>
  <si>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</si>
  <si>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</si>
  <si>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</si>
  <si>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</si>
  <si>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</si>
  <si>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</si>
  <si>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</si>
  <si>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</si>
  <si>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</si>
  <si>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</si>
  <si>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</si>
  <si>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</si>
  <si>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</si>
  <si>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</si>
  <si>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</si>
  <si>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</si>
  <si>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</si>
  <si>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</si>
  <si>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</si>
  <si>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</si>
  <si>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</si>
  <si>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</si>
  <si>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</si>
  <si>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</si>
  <si>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</si>
  <si>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</si>
  <si>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</si>
  <si>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</si>
  <si>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</si>
  <si>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</si>
  <si>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</si>
  <si>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</si>
  <si>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</si>
  <si>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</si>
  <si>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</si>
  <si>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</si>
  <si>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</si>
  <si>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</si>
  <si>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</si>
  <si>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</si>
  <si>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</si>
  <si>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</si>
  <si>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</si>
  <si>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</si>
  <si>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</si>
  <si>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</si>
  <si>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</si>
  <si>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</si>
  <si>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</si>
  <si>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</si>
  <si>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</si>
  <si>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</si>
  <si>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</si>
  <si>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</si>
  <si>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</si>
  <si>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</si>
  <si>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</si>
  <si>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</si>
  <si>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</si>
  <si>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</si>
  <si>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</si>
  <si>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</si>
  <si>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</si>
  <si>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</si>
  <si>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</si>
  <si>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</si>
  <si>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</si>
  <si>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</si>
  <si>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</si>
  <si>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</si>
  <si>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</si>
  <si>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</si>
  <si>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</si>
  <si>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</si>
  <si>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</si>
  <si>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</si>
  <si>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</si>
  <si>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</si>
  <si>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</si>
  <si>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</si>
  <si>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</si>
  <si>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</si>
  <si>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</si>
  <si>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</si>
  <si>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</si>
  <si>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</si>
  <si>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</si>
  <si>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</si>
  <si>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</si>
  <si>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</si>
  <si>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</si>
  <si>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</si>
  <si>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</si>
  <si>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</si>
  <si>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</si>
  <si>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</si>
  <si>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</si>
  <si>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</si>
  <si>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</si>
  <si>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</si>
  <si>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</si>
  <si>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</si>
  <si>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</si>
  <si>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</si>
  <si>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</si>
  <si>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</si>
  <si>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</si>
  <si>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</si>
  <si>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</si>
  <si>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</si>
  <si>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</si>
  <si>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</si>
  <si>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</si>
  <si>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</si>
  <si>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</si>
  <si>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</si>
  <si>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</si>
  <si>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</si>
  <si>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</si>
  <si>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</si>
  <si>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</si>
  <si>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</si>
  <si>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</si>
  <si>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</si>
  <si>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</si>
  <si>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</si>
  <si>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</si>
  <si>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</si>
  <si>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</si>
  <si>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</si>
  <si>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</si>
  <si>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</si>
  <si>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</si>
  <si>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</si>
  <si>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</si>
  <si>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</si>
  <si>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</si>
  <si>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</si>
  <si>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</si>
  <si>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</si>
  <si>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</si>
  <si>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</si>
  <si>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</si>
  <si>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</si>
  <si>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</si>
  <si>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</si>
  <si>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</si>
  <si>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</si>
  <si>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</si>
  <si>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</si>
  <si>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</si>
  <si>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</si>
  <si>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</si>
  <si>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</si>
  <si>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</si>
  <si>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</si>
  <si>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</si>
  <si>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</si>
  <si>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</si>
  <si>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</si>
  <si>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</si>
  <si>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</si>
  <si>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</si>
  <si>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</si>
  <si>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</si>
  <si>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</si>
  <si>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</si>
  <si>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</si>
  <si>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</si>
  <si>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</si>
  <si>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</si>
  <si>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</si>
  <si>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</si>
  <si>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</si>
  <si>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</si>
  <si>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</si>
  <si>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</si>
  <si>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</si>
  <si>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</si>
  <si>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</si>
  <si>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</si>
  <si>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</si>
  <si>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</si>
  <si>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</si>
  <si>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</si>
  <si>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</si>
  <si>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</si>
  <si>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</si>
  <si>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</si>
  <si>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</si>
  <si>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</si>
  <si>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</si>
  <si>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</si>
  <si>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</si>
  <si>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</si>
  <si>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</si>
  <si>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</si>
  <si>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</si>
  <si>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</si>
  <si>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</si>
  <si>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</si>
  <si>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</si>
  <si>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</si>
  <si>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</si>
  <si>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</si>
  <si>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</si>
  <si>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</si>
  <si>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</si>
  <si>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</si>
  <si>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</si>
  <si>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</si>
  <si>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</si>
  <si>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</si>
  <si>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</si>
  <si>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</si>
  <si>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</si>
  <si>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</si>
  <si>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</si>
  <si>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</si>
  <si>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</si>
  <si>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</si>
  <si>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</si>
  <si>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</si>
  <si>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</si>
  <si>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</si>
  <si>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</si>
  <si>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</si>
  <si>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</si>
  <si>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</si>
  <si>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</si>
  <si>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</si>
  <si>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</si>
  <si>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</si>
  <si>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</si>
  <si>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</si>
  <si>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</si>
  <si>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</si>
  <si>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</si>
  <si>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</si>
  <si>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</si>
  <si>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</si>
  <si>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</si>
  <si>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</si>
  <si>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</si>
  <si>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</si>
  <si>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</si>
  <si>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</si>
  <si>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</si>
  <si>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</si>
  <si>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</si>
  <si>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</si>
  <si>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</si>
  <si>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</si>
  <si>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</si>
  <si>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</si>
  <si>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</si>
  <si>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</si>
  <si>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</si>
  <si>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</si>
  <si>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</si>
  <si>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</si>
  <si>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</si>
  <si>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</si>
  <si>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</si>
  <si>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</si>
  <si>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</si>
  <si>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</si>
  <si>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</si>
  <si>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</si>
  <si>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</si>
  <si>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</si>
  <si>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</si>
  <si>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</si>
  <si>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</si>
  <si>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</si>
  <si>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</si>
  <si>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</si>
  <si>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</si>
  <si>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</si>
  <si>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</si>
  <si>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</si>
  <si>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</si>
  <si>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</si>
  <si>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</si>
  <si>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</si>
  <si>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</si>
  <si>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</si>
  <si>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</si>
  <si>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</si>
  <si>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</si>
  <si>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CUENTA PÚBLICA - 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</si>
  <si>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</si>
  <si>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</si>
  <si>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</si>
  <si>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</si>
  <si>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</si>
  <si>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ASEJ2021-17-16-02-2022-1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</si>
</sst>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/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5"/>
  <sheetViews>
    <sheetView showGridLines="0" tabSelected="1" topLeftCell="D97" zoomScaleNormal="100" workbookViewId="0">
      <selection activeCell="AG112" sqref="AG112:AU11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2021</v>
      </c>
      <c r="AG5" s="6">
        <v>2020</v>
      </c>
      <c r="AH5" s="6" t="s">
        <v>3</v>
      </c>
      <c r="AI5" s="67" t="s">
        <v>2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2021</v>
      </c>
      <c r="BN5" s="6">
        <v>2020</v>
      </c>
    </row>
    <row r="6" spans="1:66" s="11" customFormat="1" ht="15" customHeight="1">
      <c r="A6" s="8">
        <v>10000</v>
      </c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5</v>
      </c>
      <c r="AI6" s="68" t="s">
        <v>6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8</v>
      </c>
      <c r="AI7" s="72" t="s">
        <v>9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10224796.4</v>
      </c>
      <c r="AG8" s="16">
        <f>SUM(AG9:AG15)</f>
        <v>15103722.279999999</v>
      </c>
      <c r="AH8" s="14" t="s">
        <v>11</v>
      </c>
      <c r="AI8" s="73" t="s">
        <v>12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13131440.09</v>
      </c>
      <c r="BN8" s="16">
        <f>SUM(BN9:BN17)</f>
        <v>24629669.690000001</v>
      </c>
    </row>
    <row r="9" spans="1:66" s="11" customFormat="1" ht="15" customHeight="1">
      <c r="A9" s="17">
        <v>11110</v>
      </c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13135.93</v>
      </c>
      <c r="AG9" s="18">
        <v>65762.16</v>
      </c>
      <c r="AH9" s="19" t="s">
        <v>14</v>
      </c>
      <c r="AI9" s="71" t="s">
        <v>15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215071.88</v>
      </c>
      <c r="BN9" s="18">
        <v>3946820.1</v>
      </c>
    </row>
    <row r="10" spans="1:66" s="11" customFormat="1" ht="15" customHeight="1">
      <c r="A10" s="17">
        <v>11120</v>
      </c>
      <c r="B10" s="70" t="s">
        <v>16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10211660.470000001</v>
      </c>
      <c r="AG10" s="18">
        <v>15037960.119999999</v>
      </c>
      <c r="AH10" s="19" t="s">
        <v>17</v>
      </c>
      <c r="AI10" s="71" t="s">
        <v>18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574884.81999999995</v>
      </c>
      <c r="BN10" s="18">
        <v>4571383.74</v>
      </c>
    </row>
    <row r="11" spans="1:66" s="11" customFormat="1" ht="15" customHeight="1">
      <c r="A11" s="17">
        <v>11130</v>
      </c>
      <c r="B11" s="70" t="s">
        <v>19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20</v>
      </c>
      <c r="AI11" s="71" t="s">
        <v>21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10810196.6</v>
      </c>
      <c r="BN11" s="18">
        <v>13606045.550000001</v>
      </c>
    </row>
    <row r="12" spans="1:66" s="11" customFormat="1" ht="15" customHeight="1">
      <c r="A12" s="17">
        <v>11140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23</v>
      </c>
      <c r="AI12" s="71" t="s">
        <v>24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26</v>
      </c>
      <c r="AI13" s="71" t="s">
        <v>27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70" t="s">
        <v>28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29</v>
      </c>
      <c r="AI14" s="71" t="s">
        <v>30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32</v>
      </c>
      <c r="AI15" s="71" t="s">
        <v>33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1531286.79</v>
      </c>
      <c r="BN15" s="18">
        <v>2505420.2999999998</v>
      </c>
    </row>
    <row r="16" spans="1:66" s="11" customFormat="1" ht="15" customHeight="1">
      <c r="A16" s="12">
        <v>11200</v>
      </c>
      <c r="B16" s="73" t="s">
        <v>34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481905.77</v>
      </c>
      <c r="AG16" s="16">
        <f>SUM(AG17:AG23)</f>
        <v>421487.92000000004</v>
      </c>
      <c r="AH16" s="19" t="s">
        <v>35</v>
      </c>
      <c r="AI16" s="71" t="s">
        <v>36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38</v>
      </c>
      <c r="AI17" s="71" t="s">
        <v>39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70" t="s">
        <v>40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401610.58</v>
      </c>
      <c r="AG18" s="18">
        <v>319495.76</v>
      </c>
      <c r="AH18" s="14" t="s">
        <v>41</v>
      </c>
      <c r="AI18" s="73" t="s">
        <v>42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70" t="s">
        <v>44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33753.01</v>
      </c>
      <c r="AG19" s="18">
        <v>47904.160000000003</v>
      </c>
      <c r="AH19" s="19" t="s">
        <v>45</v>
      </c>
      <c r="AI19" s="71" t="s">
        <v>46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70" t="s">
        <v>48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49</v>
      </c>
      <c r="AI20" s="71" t="s">
        <v>50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70" t="s">
        <v>52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30001.18</v>
      </c>
      <c r="AG21" s="18">
        <v>21000</v>
      </c>
      <c r="AH21" s="19" t="s">
        <v>53</v>
      </c>
      <c r="AI21" s="71" t="s">
        <v>54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70" t="s">
        <v>56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11044</v>
      </c>
      <c r="AG22" s="18">
        <v>20682</v>
      </c>
      <c r="AH22" s="14" t="s">
        <v>57</v>
      </c>
      <c r="AI22" s="73" t="s">
        <v>58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3337088.9</v>
      </c>
      <c r="BN22" s="16">
        <f>SUM(BN23:BN25)</f>
        <v>4368769.08</v>
      </c>
    </row>
    <row r="23" spans="1:66" s="11" customFormat="1" ht="15" customHeight="1">
      <c r="A23" s="17" t="s">
        <v>59</v>
      </c>
      <c r="B23" s="70" t="s">
        <v>60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5497</v>
      </c>
      <c r="AG23" s="18">
        <v>12406</v>
      </c>
      <c r="AH23" s="19" t="s">
        <v>61</v>
      </c>
      <c r="AI23" s="71" t="s">
        <v>62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3337088.9</v>
      </c>
      <c r="BN23" s="18">
        <v>4368769.08</v>
      </c>
    </row>
    <row r="24" spans="1:66" s="11" customFormat="1" ht="15" customHeight="1">
      <c r="A24" s="12" t="s">
        <v>63</v>
      </c>
      <c r="B24" s="73" t="s">
        <v>64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374100.54</v>
      </c>
      <c r="AG24" s="16">
        <f>SUM(AG25:AG29)</f>
        <v>599543.44999999995</v>
      </c>
      <c r="AH24" s="19" t="s">
        <v>65</v>
      </c>
      <c r="AI24" s="71" t="s">
        <v>66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70" t="s">
        <v>68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373524.8</v>
      </c>
      <c r="AG25" s="18">
        <v>334834.24</v>
      </c>
      <c r="AH25" s="19" t="s">
        <v>69</v>
      </c>
      <c r="AI25" s="71" t="s">
        <v>70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70" t="s">
        <v>72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73</v>
      </c>
      <c r="AI26" s="73" t="s">
        <v>74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70" t="s">
        <v>76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77</v>
      </c>
      <c r="AI27" s="71" t="s">
        <v>78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70" t="s">
        <v>80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575.74</v>
      </c>
      <c r="AG28" s="18">
        <v>264709.21000000002</v>
      </c>
      <c r="AH28" s="19" t="s">
        <v>81</v>
      </c>
      <c r="AI28" s="71" t="s">
        <v>82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70" t="s">
        <v>84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0</v>
      </c>
      <c r="AG29" s="18">
        <v>0</v>
      </c>
      <c r="AH29" s="14" t="s">
        <v>85</v>
      </c>
      <c r="AI29" s="73" t="s">
        <v>86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5000000</v>
      </c>
      <c r="BN29" s="16">
        <f>SUM(BN30:BN32)</f>
        <v>5232000</v>
      </c>
    </row>
    <row r="30" spans="1:66" s="11" customFormat="1" ht="15" customHeight="1">
      <c r="A30" s="12" t="s">
        <v>87</v>
      </c>
      <c r="B30" s="73" t="s">
        <v>88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89</v>
      </c>
      <c r="AI30" s="71" t="s">
        <v>90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5000000</v>
      </c>
      <c r="BN30" s="18">
        <v>5232000</v>
      </c>
    </row>
    <row r="31" spans="1:66" s="11" customFormat="1" ht="15" customHeight="1">
      <c r="A31" s="17" t="s">
        <v>91</v>
      </c>
      <c r="B31" s="70" t="s">
        <v>92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93</v>
      </c>
      <c r="AI31" s="71" t="s">
        <v>94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70" t="s">
        <v>96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97</v>
      </c>
      <c r="AI32" s="71" t="s">
        <v>98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70" t="s">
        <v>100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101</v>
      </c>
      <c r="AI33" s="73" t="s">
        <v>102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70" t="s">
        <v>104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105</v>
      </c>
      <c r="AI34" s="71" t="s">
        <v>106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70" t="s">
        <v>108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109</v>
      </c>
      <c r="AI35" s="71" t="s">
        <v>110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3" t="s">
        <v>112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117357.2</v>
      </c>
      <c r="AH36" s="19" t="s">
        <v>113</v>
      </c>
      <c r="AI36" s="71" t="s">
        <v>114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70" t="s">
        <v>116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117357.2</v>
      </c>
      <c r="AH37" s="19" t="s">
        <v>117</v>
      </c>
      <c r="AI37" s="71" t="s">
        <v>118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3" t="s">
        <v>120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121</v>
      </c>
      <c r="AI38" s="71" t="s">
        <v>122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70" t="s">
        <v>124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125</v>
      </c>
      <c r="AI39" s="71" t="s">
        <v>126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1" t="s">
        <v>128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129</v>
      </c>
      <c r="AI40" s="73" t="s">
        <v>130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3" t="s">
        <v>132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133</v>
      </c>
      <c r="AI41" s="71" t="s">
        <v>134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1" t="s">
        <v>136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137</v>
      </c>
      <c r="AI42" s="71" t="s">
        <v>138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1" t="s">
        <v>140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141</v>
      </c>
      <c r="AI43" s="71" t="s">
        <v>142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1" t="s">
        <v>144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145</v>
      </c>
      <c r="AI44" s="73" t="s">
        <v>146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8730873.8300000001</v>
      </c>
      <c r="BN44" s="16">
        <f>SUM(BN45:BN47)</f>
        <v>1243854.68</v>
      </c>
    </row>
    <row r="45" spans="1:66" s="11" customFormat="1" ht="15" customHeight="1">
      <c r="A45" s="17" t="s">
        <v>147</v>
      </c>
      <c r="B45" s="77" t="s">
        <v>148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149</v>
      </c>
      <c r="AI45" s="71" t="s">
        <v>150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4730873.83</v>
      </c>
      <c r="BN45" s="18">
        <v>1243854.68</v>
      </c>
    </row>
    <row r="46" spans="1:66" s="11" customFormat="1" ht="15" customHeight="1">
      <c r="A46" s="17"/>
      <c r="B46" s="74" t="s">
        <v>151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11080802.709999999</v>
      </c>
      <c r="AG46" s="22">
        <f>AG8+AG16+AG24+AG30+AG36+AG38+AG41</f>
        <v>16242110.849999998</v>
      </c>
      <c r="AH46" s="23" t="s">
        <v>152</v>
      </c>
      <c r="AI46" s="71" t="s">
        <v>153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2" t="s">
        <v>155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156</v>
      </c>
      <c r="AI47" s="75" t="s">
        <v>157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4000000</v>
      </c>
      <c r="BN47" s="20">
        <v>0</v>
      </c>
    </row>
    <row r="48" spans="1:66" s="11" customFormat="1" ht="15" customHeight="1">
      <c r="A48" s="12" t="s">
        <v>158</v>
      </c>
      <c r="B48" s="73" t="s">
        <v>159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160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30199402.82</v>
      </c>
      <c r="BN48" s="22">
        <f>BN8+BN18+BN22+BN26+BN29+BN33+BN40+BN44</f>
        <v>35474293.450000003</v>
      </c>
    </row>
    <row r="49" spans="1:66" s="11" customFormat="1" ht="15" customHeight="1">
      <c r="A49" s="17" t="s">
        <v>161</v>
      </c>
      <c r="B49" s="71" t="s">
        <v>162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163</v>
      </c>
      <c r="AI49" s="72" t="s">
        <v>164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165</v>
      </c>
      <c r="B50" s="71" t="s">
        <v>166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167</v>
      </c>
      <c r="AI50" s="73" t="s">
        <v>168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11829596.1</v>
      </c>
      <c r="BN50" s="16">
        <f>SUM(BN51:BN52)</f>
        <v>15416569.6</v>
      </c>
    </row>
    <row r="51" spans="1:66" s="11" customFormat="1" ht="15" customHeight="1">
      <c r="A51" s="17" t="s">
        <v>169</v>
      </c>
      <c r="B51" s="71" t="s">
        <v>170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171</v>
      </c>
      <c r="AI51" s="71" t="s">
        <v>172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11574039.039999999</v>
      </c>
      <c r="BN51" s="18">
        <v>15161012.539999999</v>
      </c>
    </row>
    <row r="52" spans="1:66" s="11" customFormat="1" ht="15" customHeight="1">
      <c r="A52" s="17" t="s">
        <v>173</v>
      </c>
      <c r="B52" s="71" t="s">
        <v>174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175</v>
      </c>
      <c r="AI52" s="71" t="s">
        <v>176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255557.06</v>
      </c>
      <c r="BN52" s="18">
        <v>255557.06</v>
      </c>
    </row>
    <row r="53" spans="1:66" s="11" customFormat="1" ht="15" customHeight="1">
      <c r="A53" s="12" t="s">
        <v>177</v>
      </c>
      <c r="B53" s="73" t="s">
        <v>178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0</v>
      </c>
      <c r="AG53" s="16">
        <f>SUM(AG54:AG58)</f>
        <v>0</v>
      </c>
      <c r="AH53" s="14" t="s">
        <v>179</v>
      </c>
      <c r="AI53" s="73" t="s">
        <v>180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1" t="s">
        <v>182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183</v>
      </c>
      <c r="AI54" s="71" t="s">
        <v>184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1" t="s">
        <v>186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187</v>
      </c>
      <c r="AI55" s="71" t="s">
        <v>188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1" t="s">
        <v>190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191</v>
      </c>
      <c r="AI56" s="71" t="s">
        <v>192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1" t="s">
        <v>194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195</v>
      </c>
      <c r="AI57" s="73" t="s">
        <v>196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56262187.600000001</v>
      </c>
      <c r="BN57" s="16">
        <f>SUM(BN58:BN62)</f>
        <v>57876712.640000001</v>
      </c>
    </row>
    <row r="58" spans="1:66" s="11" customFormat="1" ht="15" customHeight="1">
      <c r="A58" s="17" t="s">
        <v>197</v>
      </c>
      <c r="B58" s="71" t="s">
        <v>198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199</v>
      </c>
      <c r="AI58" s="71" t="s">
        <v>200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3" t="s">
        <v>202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249397965.33000001</v>
      </c>
      <c r="AG59" s="16">
        <f>SUM(AG60:AG66)</f>
        <v>185107235.52000001</v>
      </c>
      <c r="AH59" s="19" t="s">
        <v>203</v>
      </c>
      <c r="AI59" s="71" t="s">
        <v>204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1" t="s">
        <v>206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12366938</v>
      </c>
      <c r="AG60" s="18">
        <v>1366938</v>
      </c>
      <c r="AH60" s="19" t="s">
        <v>207</v>
      </c>
      <c r="AI60" s="71" t="s">
        <v>208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56262187.600000001</v>
      </c>
      <c r="BN60" s="18">
        <v>57876712.640000001</v>
      </c>
    </row>
    <row r="61" spans="1:66" s="11" customFormat="1" ht="15" customHeight="1">
      <c r="A61" s="17" t="s">
        <v>209</v>
      </c>
      <c r="B61" s="71" t="s">
        <v>210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852342.98</v>
      </c>
      <c r="AG61" s="18">
        <v>852342.98</v>
      </c>
      <c r="AH61" s="19" t="s">
        <v>211</v>
      </c>
      <c r="AI61" s="71" t="s">
        <v>212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1" t="s">
        <v>214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10302431.550000001</v>
      </c>
      <c r="AG62" s="18">
        <v>10302431.550000001</v>
      </c>
      <c r="AH62" s="19" t="s">
        <v>215</v>
      </c>
      <c r="AI62" s="71" t="s">
        <v>216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1" t="s">
        <v>218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60206385.210000001</v>
      </c>
      <c r="AG63" s="18">
        <v>60206385.210000001</v>
      </c>
      <c r="AH63" s="14" t="s">
        <v>219</v>
      </c>
      <c r="AI63" s="73" t="s">
        <v>220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1" t="s">
        <v>222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61719221.229999997</v>
      </c>
      <c r="AG64" s="18">
        <v>31663940.809999999</v>
      </c>
      <c r="AH64" s="19" t="s">
        <v>223</v>
      </c>
      <c r="AI64" s="71" t="s">
        <v>224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1" t="s">
        <v>226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85426648.769999996</v>
      </c>
      <c r="AG65" s="18">
        <v>62191199.380000003</v>
      </c>
      <c r="AH65" s="19" t="s">
        <v>227</v>
      </c>
      <c r="AI65" s="71" t="s">
        <v>228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1" t="s">
        <v>230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18523997.59</v>
      </c>
      <c r="AG66" s="18">
        <v>18523997.59</v>
      </c>
      <c r="AH66" s="19" t="s">
        <v>231</v>
      </c>
      <c r="AI66" s="71" t="s">
        <v>232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3" t="s">
        <v>234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20495483.940000001</v>
      </c>
      <c r="AG67" s="16">
        <f>SUM(AG68:AG75)</f>
        <v>19703469.609999999</v>
      </c>
      <c r="AH67" s="14" t="s">
        <v>235</v>
      </c>
      <c r="AI67" s="73" t="s">
        <v>236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1" t="s">
        <v>238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3092872.47</v>
      </c>
      <c r="AG68" s="18">
        <v>2981678.54</v>
      </c>
      <c r="AH68" s="19" t="s">
        <v>239</v>
      </c>
      <c r="AI68" s="71" t="s">
        <v>240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1" t="s">
        <v>242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969437.63</v>
      </c>
      <c r="AG69" s="18">
        <v>944997.63</v>
      </c>
      <c r="AH69" s="19" t="s">
        <v>243</v>
      </c>
      <c r="AI69" s="71" t="s">
        <v>244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1" t="s">
        <v>246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2113730.2000000002</v>
      </c>
      <c r="AG70" s="18">
        <v>2113730.2000000002</v>
      </c>
      <c r="AH70" s="19" t="s">
        <v>247</v>
      </c>
      <c r="AI70" s="71" t="s">
        <v>248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1" t="s">
        <v>250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6705586</v>
      </c>
      <c r="AG71" s="18">
        <v>6311186</v>
      </c>
      <c r="AH71" s="19" t="s">
        <v>251</v>
      </c>
      <c r="AI71" s="71" t="s">
        <v>252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1" t="s">
        <v>254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812220.57</v>
      </c>
      <c r="AG72" s="18">
        <v>812220.57</v>
      </c>
      <c r="AH72" s="19" t="s">
        <v>255</v>
      </c>
      <c r="AI72" s="71" t="s">
        <v>256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1" t="s">
        <v>258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6107029.0700000003</v>
      </c>
      <c r="AG73" s="18">
        <v>5845048.6699999999</v>
      </c>
      <c r="AH73" s="19" t="s">
        <v>259</v>
      </c>
      <c r="AI73" s="71" t="s">
        <v>260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1" t="s">
        <v>262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694608</v>
      </c>
      <c r="AG74" s="18">
        <v>694608</v>
      </c>
      <c r="AH74" s="14" t="s">
        <v>263</v>
      </c>
      <c r="AI74" s="73" t="s">
        <v>264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1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267</v>
      </c>
      <c r="AI75" s="71" t="s">
        <v>268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3" t="s">
        <v>270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948773.76</v>
      </c>
      <c r="AG76" s="16">
        <f>SUM(AG77:AG81)</f>
        <v>948773.76</v>
      </c>
      <c r="AH76" s="19" t="s">
        <v>271</v>
      </c>
      <c r="AI76" s="71" t="s">
        <v>272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1" t="s">
        <v>274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945922.72</v>
      </c>
      <c r="AG77" s="18">
        <v>945922.72</v>
      </c>
      <c r="AH77" s="19" t="s">
        <v>275</v>
      </c>
      <c r="AI77" s="71" t="s">
        <v>276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1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2851.04</v>
      </c>
      <c r="AG78" s="18">
        <v>2851.04</v>
      </c>
      <c r="AH78" s="19" t="s">
        <v>279</v>
      </c>
      <c r="AI78" s="75" t="s">
        <v>280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1" t="s">
        <v>282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283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68091783.700000003</v>
      </c>
      <c r="BN79" s="25">
        <f>BN50+BN53+BN57+BN63+BN67+BN74</f>
        <v>73293282.239999995</v>
      </c>
    </row>
    <row r="80" spans="1:66" s="11" customFormat="1" ht="15" customHeight="1">
      <c r="A80" s="17" t="s">
        <v>284</v>
      </c>
      <c r="B80" s="71" t="s">
        <v>285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286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98291186.520000011</v>
      </c>
      <c r="BN80" s="26">
        <f>BN48+BN79</f>
        <v>108767575.69</v>
      </c>
    </row>
    <row r="81" spans="1:66" s="11" customFormat="1" ht="15" customHeight="1">
      <c r="A81" s="17" t="s">
        <v>287</v>
      </c>
      <c r="B81" s="71" t="s">
        <v>288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289</v>
      </c>
      <c r="AI81" s="80" t="s">
        <v>290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291</v>
      </c>
      <c r="B82" s="73" t="s">
        <v>292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0</v>
      </c>
      <c r="AG82" s="16">
        <f>SUM(AG83:AG87)</f>
        <v>0</v>
      </c>
      <c r="AH82" s="28" t="s">
        <v>293</v>
      </c>
      <c r="AI82" s="72" t="s">
        <v>294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7000000</v>
      </c>
      <c r="BN82" s="16">
        <f>SUM(BN83:BN85)</f>
        <v>0</v>
      </c>
    </row>
    <row r="83" spans="1:66" s="11" customFormat="1" ht="15" customHeight="1">
      <c r="A83" s="17" t="s">
        <v>295</v>
      </c>
      <c r="B83" s="71" t="s">
        <v>296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297</v>
      </c>
      <c r="AI83" s="71" t="s">
        <v>298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7000000</v>
      </c>
      <c r="BN83" s="18">
        <v>0</v>
      </c>
    </row>
    <row r="84" spans="1:66" s="11" customFormat="1" ht="15" customHeight="1">
      <c r="A84" s="17" t="s">
        <v>299</v>
      </c>
      <c r="B84" s="71" t="s">
        <v>300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301</v>
      </c>
      <c r="AI84" s="71" t="s">
        <v>302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1" t="s">
        <v>304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305</v>
      </c>
      <c r="AI85" s="71" t="s">
        <v>306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1" t="s">
        <v>308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309</v>
      </c>
      <c r="AI86" s="72" t="s">
        <v>310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176631839.21699998</v>
      </c>
      <c r="BN86" s="16">
        <f>BN87+BN88+BN89+BN94+BN98</f>
        <v>113234014.04700001</v>
      </c>
    </row>
    <row r="87" spans="1:66" s="11" customFormat="1" ht="15" customHeight="1">
      <c r="A87" s="17" t="s">
        <v>311</v>
      </c>
      <c r="B87" s="71" t="s">
        <v>312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313</v>
      </c>
      <c r="AI87" s="71" t="s">
        <v>314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63234454.509999998</v>
      </c>
      <c r="BN87" s="18">
        <v>47771891.887000002</v>
      </c>
    </row>
    <row r="88" spans="1:66" s="11" customFormat="1" ht="15" customHeight="1">
      <c r="A88" s="12" t="s">
        <v>315</v>
      </c>
      <c r="B88" s="73" t="s">
        <v>316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0</v>
      </c>
      <c r="AG88" s="16">
        <f>SUM(AG89:AG94)</f>
        <v>0</v>
      </c>
      <c r="AH88" s="19" t="s">
        <v>317</v>
      </c>
      <c r="AI88" s="71" t="s">
        <v>318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146001308.507</v>
      </c>
      <c r="BN88" s="18">
        <v>98066045.959999993</v>
      </c>
    </row>
    <row r="89" spans="1:66" s="11" customFormat="1" ht="15" customHeight="1">
      <c r="A89" s="17" t="s">
        <v>319</v>
      </c>
      <c r="B89" s="71" t="s">
        <v>320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321</v>
      </c>
      <c r="AI89" s="72" t="s">
        <v>322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1" t="s">
        <v>324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325</v>
      </c>
      <c r="AI90" s="71" t="s">
        <v>326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1" t="s">
        <v>328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329</v>
      </c>
      <c r="AI91" s="71" t="s">
        <v>330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1" t="s">
        <v>332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333</v>
      </c>
      <c r="AI92" s="71" t="s">
        <v>334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1" t="s">
        <v>336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337</v>
      </c>
      <c r="AI93" s="71" t="s">
        <v>338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1" t="s">
        <v>340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341</v>
      </c>
      <c r="AI94" s="72" t="s">
        <v>342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3" t="s">
        <v>344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345</v>
      </c>
      <c r="AI95" s="71" t="s">
        <v>346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1" t="s">
        <v>348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349</v>
      </c>
      <c r="AI96" s="71" t="s">
        <v>350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1" t="s">
        <v>352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353</v>
      </c>
      <c r="AI97" s="71" t="s">
        <v>354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1" t="s">
        <v>356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357</v>
      </c>
      <c r="AI98" s="72" t="s">
        <v>358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71" t="s">
        <v>360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361</v>
      </c>
      <c r="AI99" s="71" t="s">
        <v>362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-32603923.800000001</v>
      </c>
      <c r="BN99" s="18">
        <v>-32603923.800000001</v>
      </c>
    </row>
    <row r="100" spans="1:66" s="11" customFormat="1" ht="15" customHeight="1">
      <c r="A100" s="17" t="s">
        <v>363</v>
      </c>
      <c r="B100" s="71" t="s">
        <v>364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365</v>
      </c>
      <c r="AI100" s="71" t="s">
        <v>366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0</v>
      </c>
      <c r="BN100" s="18">
        <v>0</v>
      </c>
    </row>
    <row r="101" spans="1:66" s="11" customFormat="1" ht="15" customHeight="1">
      <c r="A101" s="12" t="s">
        <v>367</v>
      </c>
      <c r="B101" s="73" t="s">
        <v>368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369</v>
      </c>
      <c r="AI101" s="72" t="s">
        <v>370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1" t="s">
        <v>372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373</v>
      </c>
      <c r="AI102" s="71" t="s">
        <v>374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1" t="s">
        <v>376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377</v>
      </c>
      <c r="AI103" s="75" t="s">
        <v>378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5" t="s">
        <v>380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381</v>
      </c>
      <c r="BM104" s="33">
        <f>BM82+BM86+BM101</f>
        <v>183631839.21699998</v>
      </c>
      <c r="BN104" s="33">
        <f>BN82+BN86+BN101</f>
        <v>113234014.04700001</v>
      </c>
    </row>
    <row r="105" spans="1:66" s="11" customFormat="1" ht="15" customHeight="1">
      <c r="A105" s="57"/>
      <c r="B105" s="58"/>
      <c r="C105" s="69" t="s">
        <v>385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270842223.03000003</v>
      </c>
      <c r="AG105" s="63">
        <f>AG48+AG53+AG59+AG67+AG76+AG82+AG88+AG95+AG101</f>
        <v>205759478.88999999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281923025.74000001</v>
      </c>
      <c r="AG106" s="36">
        <f>AG46+AG105</f>
        <v>222001589.73999998</v>
      </c>
      <c r="AH106" s="37"/>
      <c r="AI106" s="83" t="s">
        <v>383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281923025.73699999</v>
      </c>
      <c r="BN106" s="38">
        <f>BN80+BN104</f>
        <v>222001589.73699999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password="CEE3" sheet="1" objects="1" scenario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2020-12-02T19:39:35Z</cp:lastPrinted>
  <dcterms:created xsi:type="dcterms:W3CDTF">2020-01-21T01:24:36Z</dcterms:created>
  <dcterms:modified xsi:type="dcterms:W3CDTF">2022-02-16T17:55:03Z</dcterms:modified>
</cp:coreProperties>
</file>