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cuments\"/>
    </mc:Choice>
  </mc:AlternateContent>
  <bookViews>
    <workbookView xWindow="0" yWindow="0" windowWidth="20490" windowHeight="7530"/>
  </bookViews>
  <sheets>
    <sheet name="DEUDA PÚBLICA" sheetId="1" r:id="rId1"/>
    <sheet name="BANOBRA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R28" i="1"/>
  <c r="I10" i="1" l="1"/>
  <c r="L10" i="1"/>
  <c r="P10" i="1"/>
  <c r="S10" i="1"/>
  <c r="B10" i="1" l="1"/>
  <c r="C13" i="2"/>
  <c r="T30" i="1" l="1"/>
  <c r="S30" i="1"/>
  <c r="R30" i="1"/>
  <c r="Q30" i="1"/>
  <c r="P30" i="1"/>
  <c r="M30" i="1"/>
  <c r="L30" i="1"/>
  <c r="K30" i="1"/>
  <c r="J30" i="1"/>
  <c r="I30" i="1"/>
  <c r="C30" i="1"/>
  <c r="D30" i="1"/>
  <c r="E30" i="1"/>
  <c r="F30" i="1"/>
  <c r="B30" i="1"/>
</calcChain>
</file>

<file path=xl/sharedStrings.xml><?xml version="1.0" encoding="utf-8"?>
<sst xmlns="http://schemas.openxmlformats.org/spreadsheetml/2006/main" count="234" uniqueCount="115">
  <si>
    <t>MONTO DISPUESTO</t>
  </si>
  <si>
    <t>SALDO AL 1° DE ENERO DEL 2023 A CORTO PLAZO</t>
  </si>
  <si>
    <t>SALDO AL 1° DE ENERO DEL 2023 A LARGO PLAZO</t>
  </si>
  <si>
    <t>OBLIGACIONES A LARGO PLAZO</t>
  </si>
  <si>
    <t>CONCEPTO</t>
  </si>
  <si>
    <t>DISPOSICION</t>
  </si>
  <si>
    <t>AMORTIZACION</t>
  </si>
  <si>
    <t>INTERÉS</t>
  </si>
  <si>
    <t>LARGO PLAZO</t>
  </si>
  <si>
    <t>OBLIGACIONES A CORTO PLAZO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</si>
  <si>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</si>
  <si>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</si>
  <si>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</si>
  <si>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</si>
  <si>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</si>
  <si>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</si>
  <si>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</si>
  <si>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</si>
  <si>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</si>
  <si>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</si>
  <si>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</si>
  <si>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</si>
  <si>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</si>
  <si>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</si>
  <si>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COMISIONES</t>
  </si>
  <si>
    <t>FECHA DE INICIO</t>
  </si>
  <si>
    <t>FECHA DE VENCIMIENTO</t>
  </si>
  <si>
    <t>31 de julio 2018</t>
  </si>
  <si>
    <t>31 de enero 2033</t>
  </si>
  <si>
    <t>REVALUACIONES</t>
  </si>
  <si>
    <t>NOMBRE DEL ACREEDOR:</t>
  </si>
  <si>
    <t>TIPO DE OBLIGACIÓN:</t>
  </si>
  <si>
    <t>1.- Institución de crédito</t>
  </si>
  <si>
    <t>Banco Nacional de Obra y Servicios Públicos SNC      Crédito 13316</t>
  </si>
  <si>
    <t>Banco Nacional de Obra y Servicios Públicos SNC      Crédito 13443</t>
  </si>
  <si>
    <t>Banco Nacional de Obra y Servicios Públicos SNC      Crédito 14608</t>
  </si>
  <si>
    <t>13 de junio 2022</t>
  </si>
  <si>
    <t>2 de septiembre 2024</t>
  </si>
  <si>
    <t>7 de diciembre 2018</t>
  </si>
  <si>
    <t>7 de diciembre 2028</t>
  </si>
  <si>
    <t>ENTIDAD: JALISCO</t>
  </si>
  <si>
    <t>CONCEPTO No. 1</t>
  </si>
  <si>
    <t>MUNICIPIO DE JOCOTEPEC JALISCO</t>
  </si>
  <si>
    <t xml:space="preserve">RESPONSABLE DE LA CONTRATACIÓN </t>
  </si>
  <si>
    <t>Lic. Jose Miguel Gomez Lopez, Presidente Municipal</t>
  </si>
  <si>
    <t>Lic.Bertha Marcela Gongora Jimenez, Encargada de Hacienda Municipal</t>
  </si>
  <si>
    <t>Lic. Francisco Delgadillo Limon, Encargado de Hacienda Municipal</t>
  </si>
  <si>
    <t>SALDO DE DEUDA PÚBLICA CON EL SISTEMA BANCARIO NACIONAL</t>
  </si>
  <si>
    <t>ESTADO  JALISCO, MUNICIPIO JOCOTEPEC</t>
  </si>
  <si>
    <t>Fecha de Corte:  3 DE MAYO DE 2023</t>
  </si>
  <si>
    <r>
      <t>Cifras en pesos</t>
    </r>
    <r>
      <rPr>
        <vertAlign val="superscript"/>
        <sz val="11"/>
        <rFont val="Montserrat"/>
      </rPr>
      <t>1/</t>
    </r>
  </si>
  <si>
    <r>
      <t>Saldo actual</t>
    </r>
    <r>
      <rPr>
        <vertAlign val="superscript"/>
        <sz val="11"/>
        <rFont val="Montserrat"/>
      </rPr>
      <t>2/</t>
    </r>
  </si>
  <si>
    <r>
      <t>Monto pendiente de desembolso</t>
    </r>
    <r>
      <rPr>
        <vertAlign val="superscript"/>
        <sz val="11"/>
        <rFont val="Montserrat"/>
      </rPr>
      <t>4/</t>
    </r>
  </si>
  <si>
    <t>Fecha de contratación</t>
  </si>
  <si>
    <t>Plazo Restante
(meses)</t>
  </si>
  <si>
    <r>
      <t>Periodo de Inversión</t>
    </r>
    <r>
      <rPr>
        <vertAlign val="superscript"/>
        <sz val="11"/>
        <rFont val="Montserrat"/>
      </rPr>
      <t>7/</t>
    </r>
  </si>
  <si>
    <r>
      <t>Periodo de Gracia, capital o interes</t>
    </r>
    <r>
      <rPr>
        <vertAlign val="superscript"/>
        <sz val="11"/>
        <rFont val="Montserrat"/>
      </rPr>
      <t>7/</t>
    </r>
  </si>
  <si>
    <t>Tasa de Interés</t>
  </si>
  <si>
    <t>Cuenta con aval</t>
  </si>
  <si>
    <t>Esquema de amortización</t>
  </si>
  <si>
    <r>
      <t>% Comprometido</t>
    </r>
    <r>
      <rPr>
        <vertAlign val="superscript"/>
        <sz val="11"/>
        <rFont val="Montserrat"/>
      </rPr>
      <t>3/</t>
    </r>
  </si>
  <si>
    <t>Fuente de pago</t>
  </si>
  <si>
    <r>
      <t>Mecanismo de pago</t>
    </r>
    <r>
      <rPr>
        <vertAlign val="superscript"/>
        <sz val="11"/>
        <rFont val="Montserrat"/>
      </rPr>
      <t>5/</t>
    </r>
  </si>
  <si>
    <r>
      <t xml:space="preserve"> Número de fideicomiso o fecha de mandato</t>
    </r>
    <r>
      <rPr>
        <vertAlign val="superscript"/>
        <sz val="11"/>
        <rFont val="Montserrat"/>
      </rPr>
      <t>6/</t>
    </r>
  </si>
  <si>
    <t>Calificación del crédito (si está calificado)</t>
  </si>
  <si>
    <t>Cobertura de tasa de
interés(plazo, monto
cubierto y nivel o strike)</t>
  </si>
  <si>
    <t>T O T A L</t>
  </si>
  <si>
    <t>DEUDA DIRECTA</t>
  </si>
  <si>
    <t>BANOBRAS</t>
  </si>
  <si>
    <t>Crédito 1          SIC   13316</t>
  </si>
  <si>
    <t>TIIE + 1.29%</t>
  </si>
  <si>
    <t xml:space="preserve"> No </t>
  </si>
  <si>
    <t>Crecientes al 1.25% mensual</t>
  </si>
  <si>
    <t>FGP y FFM</t>
  </si>
  <si>
    <t xml:space="preserve">Fideicomiso </t>
  </si>
  <si>
    <t>F/3087 constituido en Banco Monex el 06-Jun-2016</t>
  </si>
  <si>
    <t>HR: AAA
Fitch: AAA</t>
  </si>
  <si>
    <t>No aplica</t>
  </si>
  <si>
    <t>Crédito 2         SIC   13443</t>
  </si>
  <si>
    <t>TIIE + 1.19%</t>
  </si>
  <si>
    <t>F/3087 constituido en Banco Monex el 06-Jun-2017</t>
  </si>
  <si>
    <t>Crédito 3        SIC   14608</t>
  </si>
  <si>
    <t>Específico</t>
  </si>
  <si>
    <t>FAIS</t>
  </si>
  <si>
    <t>10080-12-184 constituido en Banco del Bajio el  16-dic-2011</t>
  </si>
  <si>
    <t>HR: AA+
Fitch: AAA</t>
  </si>
  <si>
    <t>Créditos en disposición</t>
  </si>
  <si>
    <t>Créditos en formalización</t>
  </si>
  <si>
    <r>
      <t>FIMEM</t>
    </r>
    <r>
      <rPr>
        <b/>
        <vertAlign val="superscript"/>
        <sz val="11"/>
        <rFont val="Montserrat"/>
      </rPr>
      <t>8/</t>
    </r>
  </si>
  <si>
    <t>Crédito 1</t>
  </si>
  <si>
    <t>Crédito 2</t>
  </si>
  <si>
    <t>Banca Comercial</t>
  </si>
  <si>
    <t>OTROS</t>
  </si>
  <si>
    <t>Emisiones</t>
  </si>
  <si>
    <t>Gobierno del Estado</t>
  </si>
  <si>
    <t>Otros</t>
  </si>
  <si>
    <t>…….</t>
  </si>
  <si>
    <t>DEUDA INDIRECTA (aval o deudor solidario)</t>
  </si>
  <si>
    <t>Organismos y empresas</t>
  </si>
  <si>
    <t>Nota:</t>
  </si>
  <si>
    <t>1/ Reportar la deuda en pesos, si está en otra moneda, reportarla en la unidad de dicha moneda.</t>
  </si>
  <si>
    <t>2/ La información deberá ser máximo tres meses anteriores a dicha solicitud y preferentemente al último día del mes anterior a la solicitud.</t>
  </si>
  <si>
    <t>3/ El porcentaje aquí indicado debe venir acompañado de su soporte físico. Anexar el registro ante SHCP de dicha deuda.</t>
  </si>
  <si>
    <t>4/ Aplica para créditos autorizados no ejercidos y en periodo de disposición.</t>
  </si>
  <si>
    <t>5/ Indicar si se refiere a un mandato, o fideicomiso.</t>
  </si>
  <si>
    <t>6/ En caso de ser mandato, indicar la fecha del mismo; si es fideicomiso, indicar la fecha de firma</t>
  </si>
  <si>
    <t>7/ Estos campos sólo son aplicables para créditos en autorizados no ejercidos y en periodo de disposición.</t>
  </si>
  <si>
    <t>8/ Información de los financiamientos que el Estado o Municipio tenga inscritos bajo el esquema FIMEM</t>
  </si>
  <si>
    <t>De ser posible compartir los contratos de crédito que validen el llenado de la solicitud.</t>
  </si>
  <si>
    <t xml:space="preserve">Bertha Marcela Góngora Jiménez 
Encargada de La Hacienda Municipal </t>
  </si>
  <si>
    <t>Municipio de Jocotepec, Jalisco 3 de mayo de 2023</t>
  </si>
  <si>
    <t>TASA DE INTERÉS</t>
  </si>
  <si>
    <t>% COMPROMETIDO</t>
  </si>
  <si>
    <t>TASA DE INTERES</t>
  </si>
  <si>
    <t xml:space="preserve">ACTUALIZADO SEPTIEMBRE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</si>
</sst>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Montserrat"/>
    </font>
    <font>
      <sz val="10"/>
      <name val="Arial"/>
      <family val="2"/>
    </font>
    <font>
      <sz val="11"/>
      <name val="Montserrat"/>
    </font>
    <font>
      <b/>
      <sz val="20"/>
      <color theme="0"/>
      <name val="Montserrat"/>
    </font>
    <font>
      <b/>
      <sz val="20"/>
      <color rgb="FF681A30"/>
      <name val="Montserrat"/>
    </font>
    <font>
      <sz val="20"/>
      <color theme="0"/>
      <name val="Montserrat"/>
    </font>
    <font>
      <b/>
      <sz val="11"/>
      <name val="Montserrat"/>
    </font>
    <font>
      <vertAlign val="superscript"/>
      <sz val="11"/>
      <name val="Montserrat"/>
    </font>
    <font>
      <b/>
      <sz val="11"/>
      <color indexed="9"/>
      <name val="Montserrat"/>
    </font>
    <font>
      <sz val="11"/>
      <color indexed="9"/>
      <name val="Montserrat"/>
    </font>
    <font>
      <b/>
      <sz val="11"/>
      <color theme="0"/>
      <name val="Montserrat"/>
    </font>
    <font>
      <b/>
      <vertAlign val="superscript"/>
      <sz val="11"/>
      <name val="Montserrat"/>
    </font>
    <font>
      <u/>
      <sz val="11"/>
      <name val="Montserrat"/>
    </font>
    <font>
      <sz val="11"/>
      <color theme="1"/>
      <name val="Montserrat"/>
    </font>
    <font>
      <sz val="11"/>
      <color rgb="FFFF0000"/>
      <name val="Montserrat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63"/>
        <bgColor indexed="64"/>
      </patternFill>
    </fill>
  </fills>
  <borders count="4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dashDot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ashDot">
        <color indexed="64"/>
      </right>
      <top/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Dot">
        <color indexed="64"/>
      </right>
      <top/>
      <bottom style="dashed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Dot">
        <color indexed="64"/>
      </right>
      <top style="dashed">
        <color indexed="64"/>
      </top>
      <bottom style="dashed">
        <color indexed="64"/>
      </bottom>
      <diagonal/>
    </border>
    <border>
      <left style="dashDot">
        <color indexed="64"/>
      </left>
      <right style="dashDot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dashDot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8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3" borderId="1" xfId="0" applyFont="1" applyFill="1" applyBorder="1"/>
    <xf numFmtId="43" fontId="2" fillId="6" borderId="1" xfId="1" applyFont="1" applyFill="1" applyBorder="1"/>
    <xf numFmtId="43" fontId="2" fillId="3" borderId="1" xfId="1" applyFont="1" applyFill="1" applyBorder="1"/>
    <xf numFmtId="43" fontId="2" fillId="0" borderId="0" xfId="1" applyFont="1"/>
    <xf numFmtId="0" fontId="2" fillId="2" borderId="0" xfId="0" applyFont="1" applyFill="1" applyAlignment="1">
      <alignment horizontal="left"/>
    </xf>
    <xf numFmtId="0" fontId="0" fillId="7" borderId="0" xfId="0" applyFill="1" applyBorder="1"/>
    <xf numFmtId="0" fontId="3" fillId="7" borderId="0" xfId="0" applyFont="1" applyFill="1" applyBorder="1" applyAlignment="1">
      <alignment horizontal="justify" vertical="center"/>
    </xf>
    <xf numFmtId="0" fontId="5" fillId="0" borderId="0" xfId="3" applyFont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8" fillId="7" borderId="0" xfId="0" applyFont="1" applyFill="1" applyBorder="1"/>
    <xf numFmtId="0" fontId="0" fillId="7" borderId="2" xfId="0" applyFill="1" applyBorder="1"/>
    <xf numFmtId="0" fontId="9" fillId="0" borderId="0" xfId="3" applyFont="1" applyAlignment="1" applyProtection="1">
      <protection locked="0"/>
    </xf>
    <xf numFmtId="0" fontId="9" fillId="0" borderId="0" xfId="3" applyFont="1" applyAlignment="1"/>
    <xf numFmtId="0" fontId="5" fillId="0" borderId="0" xfId="3" applyFont="1" applyAlignment="1">
      <alignment horizontal="centerContinuous"/>
    </xf>
    <xf numFmtId="0" fontId="9" fillId="0" borderId="0" xfId="3" applyFont="1" applyAlignment="1">
      <alignment horizontal="left"/>
    </xf>
    <xf numFmtId="0" fontId="9" fillId="0" borderId="0" xfId="3" applyFont="1" applyAlignment="1" applyProtection="1">
      <alignment horizontal="left"/>
      <protection locked="0"/>
    </xf>
    <xf numFmtId="0" fontId="5" fillId="0" borderId="0" xfId="3" applyFont="1" applyAlignment="1" applyProtection="1">
      <alignment horizontal="centerContinuous"/>
      <protection locked="0"/>
    </xf>
    <xf numFmtId="0" fontId="5" fillId="0" borderId="0" xfId="3" applyFont="1" applyAlignment="1">
      <alignment horizontal="left"/>
    </xf>
    <xf numFmtId="0" fontId="5" fillId="0" borderId="0" xfId="3" applyFont="1" applyFill="1"/>
    <xf numFmtId="0" fontId="5" fillId="0" borderId="3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Border="1"/>
    <xf numFmtId="0" fontId="5" fillId="0" borderId="8" xfId="3" applyFont="1" applyBorder="1" applyProtection="1">
      <protection locked="0"/>
    </xf>
    <xf numFmtId="0" fontId="5" fillId="0" borderId="9" xfId="3" applyFont="1" applyBorder="1" applyProtection="1">
      <protection locked="0"/>
    </xf>
    <xf numFmtId="0" fontId="5" fillId="0" borderId="10" xfId="3" applyFont="1" applyBorder="1" applyProtection="1">
      <protection locked="0"/>
    </xf>
    <xf numFmtId="0" fontId="11" fillId="8" borderId="11" xfId="3" applyFont="1" applyFill="1" applyBorder="1"/>
    <xf numFmtId="0" fontId="12" fillId="8" borderId="12" xfId="3" applyFont="1" applyFill="1" applyBorder="1" applyProtection="1">
      <protection locked="0"/>
    </xf>
    <xf numFmtId="0" fontId="12" fillId="8" borderId="13" xfId="3" applyFont="1" applyFill="1" applyBorder="1" applyProtection="1">
      <protection locked="0"/>
    </xf>
    <xf numFmtId="0" fontId="5" fillId="8" borderId="14" xfId="3" applyFont="1" applyFill="1" applyBorder="1" applyProtection="1">
      <protection locked="0"/>
    </xf>
    <xf numFmtId="0" fontId="5" fillId="0" borderId="15" xfId="3" applyFont="1" applyBorder="1"/>
    <xf numFmtId="0" fontId="5" fillId="0" borderId="16" xfId="3" applyFont="1" applyBorder="1" applyProtection="1">
      <protection locked="0"/>
    </xf>
    <xf numFmtId="0" fontId="5" fillId="0" borderId="17" xfId="3" applyFont="1" applyBorder="1" applyProtection="1">
      <protection locked="0"/>
    </xf>
    <xf numFmtId="0" fontId="5" fillId="0" borderId="14" xfId="3" applyFont="1" applyBorder="1" applyProtection="1">
      <protection locked="0"/>
    </xf>
    <xf numFmtId="0" fontId="9" fillId="0" borderId="0" xfId="3" applyFont="1"/>
    <xf numFmtId="0" fontId="11" fillId="8" borderId="18" xfId="3" applyFont="1" applyFill="1" applyBorder="1"/>
    <xf numFmtId="43" fontId="13" fillId="8" borderId="19" xfId="3" applyNumberFormat="1" applyFont="1" applyFill="1" applyBorder="1" applyProtection="1">
      <protection locked="0"/>
    </xf>
    <xf numFmtId="0" fontId="13" fillId="8" borderId="20" xfId="3" applyFont="1" applyFill="1" applyBorder="1" applyProtection="1">
      <protection locked="0"/>
    </xf>
    <xf numFmtId="0" fontId="13" fillId="8" borderId="14" xfId="3" applyFont="1" applyFill="1" applyBorder="1" applyProtection="1">
      <protection locked="0"/>
    </xf>
    <xf numFmtId="0" fontId="9" fillId="0" borderId="15" xfId="3" applyFont="1" applyBorder="1" applyAlignment="1"/>
    <xf numFmtId="0" fontId="5" fillId="0" borderId="0" xfId="3" applyFont="1" applyAlignment="1">
      <alignment vertical="center"/>
    </xf>
    <xf numFmtId="0" fontId="5" fillId="0" borderId="21" xfId="3" applyFont="1" applyBorder="1" applyAlignment="1">
      <alignment horizontal="left" vertical="center"/>
    </xf>
    <xf numFmtId="43" fontId="5" fillId="0" borderId="22" xfId="1" applyNumberFormat="1" applyFont="1" applyBorder="1" applyAlignment="1" applyProtection="1">
      <alignment horizontal="center" vertical="center" wrapText="1"/>
      <protection locked="0"/>
    </xf>
    <xf numFmtId="43" fontId="5" fillId="0" borderId="23" xfId="1" applyFont="1" applyBorder="1" applyAlignment="1" applyProtection="1">
      <alignment vertical="center"/>
      <protection locked="0"/>
    </xf>
    <xf numFmtId="15" fontId="5" fillId="0" borderId="23" xfId="3" applyNumberFormat="1" applyFont="1" applyBorder="1" applyAlignment="1" applyProtection="1">
      <alignment horizontal="center" vertical="center" wrapText="1"/>
      <protection locked="0"/>
    </xf>
    <xf numFmtId="0" fontId="5" fillId="0" borderId="23" xfId="3" applyFont="1" applyBorder="1" applyAlignment="1" applyProtection="1">
      <alignment horizontal="center" vertical="center" wrapText="1"/>
      <protection locked="0"/>
    </xf>
    <xf numFmtId="0" fontId="5" fillId="0" borderId="23" xfId="3" applyFont="1" applyBorder="1" applyAlignment="1" applyProtection="1">
      <alignment vertical="center"/>
      <protection locked="0"/>
    </xf>
    <xf numFmtId="0" fontId="5" fillId="0" borderId="23" xfId="3" applyFont="1" applyBorder="1" applyAlignment="1" applyProtection="1">
      <alignment horizontal="right" vertical="center"/>
      <protection locked="0"/>
    </xf>
    <xf numFmtId="10" fontId="5" fillId="0" borderId="23" xfId="3" applyNumberFormat="1" applyFont="1" applyBorder="1" applyAlignment="1" applyProtection="1">
      <alignment vertical="center"/>
      <protection locked="0"/>
    </xf>
    <xf numFmtId="0" fontId="5" fillId="0" borderId="24" xfId="3" applyFont="1" applyBorder="1" applyAlignment="1" applyProtection="1">
      <alignment horizontal="center" vertical="center" wrapText="1"/>
      <protection locked="0"/>
    </xf>
    <xf numFmtId="0" fontId="5" fillId="0" borderId="25" xfId="3" applyFont="1" applyBorder="1" applyAlignment="1">
      <alignment horizontal="left" vertical="center"/>
    </xf>
    <xf numFmtId="43" fontId="5" fillId="0" borderId="26" xfId="1" applyFont="1" applyBorder="1" applyAlignment="1" applyProtection="1">
      <alignment vertical="center"/>
      <protection locked="0"/>
    </xf>
    <xf numFmtId="0" fontId="5" fillId="0" borderId="26" xfId="3" applyFont="1" applyBorder="1" applyAlignment="1" applyProtection="1">
      <alignment vertical="center"/>
      <protection locked="0"/>
    </xf>
    <xf numFmtId="10" fontId="5" fillId="0" borderId="26" xfId="3" applyNumberFormat="1" applyFont="1" applyBorder="1" applyAlignment="1" applyProtection="1">
      <alignment vertical="center"/>
      <protection locked="0"/>
    </xf>
    <xf numFmtId="9" fontId="5" fillId="0" borderId="26" xfId="3" applyNumberFormat="1" applyFont="1" applyBorder="1" applyAlignment="1" applyProtection="1">
      <alignment vertical="center"/>
      <protection locked="0"/>
    </xf>
    <xf numFmtId="0" fontId="5" fillId="0" borderId="25" xfId="3" applyFont="1" applyBorder="1" applyAlignment="1">
      <alignment horizontal="left" indent="2"/>
    </xf>
    <xf numFmtId="43" fontId="5" fillId="0" borderId="27" xfId="1" applyFont="1" applyBorder="1" applyProtection="1">
      <protection locked="0"/>
    </xf>
    <xf numFmtId="43" fontId="5" fillId="0" borderId="26" xfId="1" applyFont="1" applyBorder="1" applyProtection="1">
      <protection locked="0"/>
    </xf>
    <xf numFmtId="0" fontId="5" fillId="0" borderId="26" xfId="3" applyFont="1" applyBorder="1" applyProtection="1">
      <protection locked="0"/>
    </xf>
    <xf numFmtId="0" fontId="5" fillId="0" borderId="28" xfId="3" applyFont="1" applyBorder="1" applyProtection="1">
      <protection locked="0"/>
    </xf>
    <xf numFmtId="0" fontId="5" fillId="0" borderId="15" xfId="3" applyFont="1" applyBorder="1" applyAlignment="1">
      <alignment horizontal="left" indent="2"/>
    </xf>
    <xf numFmtId="43" fontId="5" fillId="0" borderId="16" xfId="1" applyFont="1" applyBorder="1" applyProtection="1">
      <protection locked="0"/>
    </xf>
    <xf numFmtId="43" fontId="5" fillId="0" borderId="17" xfId="1" applyFont="1" applyBorder="1" applyProtection="1">
      <protection locked="0"/>
    </xf>
    <xf numFmtId="0" fontId="5" fillId="0" borderId="21" xfId="3" applyFont="1" applyBorder="1" applyAlignment="1">
      <alignment horizontal="left" indent="2"/>
    </xf>
    <xf numFmtId="43" fontId="5" fillId="0" borderId="22" xfId="1" applyFont="1" applyBorder="1" applyProtection="1">
      <protection locked="0"/>
    </xf>
    <xf numFmtId="43" fontId="5" fillId="0" borderId="23" xfId="1" applyFont="1" applyBorder="1" applyProtection="1">
      <protection locked="0"/>
    </xf>
    <xf numFmtId="0" fontId="5" fillId="0" borderId="23" xfId="3" applyFont="1" applyBorder="1" applyProtection="1">
      <protection locked="0"/>
    </xf>
    <xf numFmtId="0" fontId="5" fillId="0" borderId="24" xfId="3" applyFont="1" applyBorder="1" applyProtection="1">
      <protection locked="0"/>
    </xf>
    <xf numFmtId="0" fontId="9" fillId="0" borderId="15" xfId="3" applyFont="1" applyBorder="1"/>
    <xf numFmtId="0" fontId="5" fillId="0" borderId="29" xfId="3" applyFont="1" applyBorder="1" applyAlignment="1">
      <alignment horizontal="left" indent="2"/>
    </xf>
    <xf numFmtId="43" fontId="5" fillId="0" borderId="30" xfId="1" applyFont="1" applyBorder="1" applyProtection="1">
      <protection locked="0"/>
    </xf>
    <xf numFmtId="43" fontId="5" fillId="0" borderId="31" xfId="1" applyFont="1" applyBorder="1" applyProtection="1">
      <protection locked="0"/>
    </xf>
    <xf numFmtId="0" fontId="5" fillId="0" borderId="31" xfId="3" applyFont="1" applyBorder="1" applyProtection="1">
      <protection locked="0"/>
    </xf>
    <xf numFmtId="0" fontId="5" fillId="0" borderId="32" xfId="3" applyFont="1" applyBorder="1" applyProtection="1">
      <protection locked="0"/>
    </xf>
    <xf numFmtId="0" fontId="5" fillId="0" borderId="33" xfId="3" applyFont="1" applyBorder="1" applyAlignment="1">
      <alignment horizontal="left" indent="2"/>
    </xf>
    <xf numFmtId="43" fontId="5" fillId="0" borderId="34" xfId="1" applyFont="1" applyBorder="1" applyProtection="1">
      <protection locked="0"/>
    </xf>
    <xf numFmtId="43" fontId="5" fillId="0" borderId="35" xfId="1" applyFont="1" applyBorder="1" applyProtection="1">
      <protection locked="0"/>
    </xf>
    <xf numFmtId="0" fontId="5" fillId="0" borderId="35" xfId="3" applyFont="1" applyBorder="1" applyProtection="1">
      <protection locked="0"/>
    </xf>
    <xf numFmtId="0" fontId="5" fillId="0" borderId="36" xfId="3" applyFont="1" applyBorder="1" applyProtection="1">
      <protection locked="0"/>
    </xf>
    <xf numFmtId="0" fontId="11" fillId="8" borderId="7" xfId="3" applyFont="1" applyFill="1" applyBorder="1"/>
    <xf numFmtId="0" fontId="12" fillId="8" borderId="8" xfId="3" applyFont="1" applyFill="1" applyBorder="1" applyProtection="1">
      <protection locked="0"/>
    </xf>
    <xf numFmtId="0" fontId="12" fillId="8" borderId="9" xfId="3" applyFont="1" applyFill="1" applyBorder="1" applyProtection="1">
      <protection locked="0"/>
    </xf>
    <xf numFmtId="0" fontId="15" fillId="0" borderId="37" xfId="3" applyFont="1" applyBorder="1"/>
    <xf numFmtId="0" fontId="5" fillId="0" borderId="38" xfId="3" applyFont="1" applyBorder="1" applyProtection="1">
      <protection locked="0"/>
    </xf>
    <xf numFmtId="0" fontId="5" fillId="0" borderId="39" xfId="3" applyFont="1" applyBorder="1" applyProtection="1">
      <protection locked="0"/>
    </xf>
    <xf numFmtId="0" fontId="5" fillId="0" borderId="40" xfId="3" applyFont="1" applyBorder="1" applyProtection="1">
      <protection locked="0"/>
    </xf>
    <xf numFmtId="0" fontId="5" fillId="0" borderId="22" xfId="3" applyFont="1" applyBorder="1" applyProtection="1">
      <protection locked="0"/>
    </xf>
    <xf numFmtId="0" fontId="5" fillId="0" borderId="27" xfId="3" applyFont="1" applyBorder="1" applyProtection="1">
      <protection locked="0"/>
    </xf>
    <xf numFmtId="0" fontId="5" fillId="0" borderId="41" xfId="3" applyFont="1" applyBorder="1" applyAlignment="1">
      <alignment horizontal="left" indent="2"/>
    </xf>
    <xf numFmtId="0" fontId="5" fillId="0" borderId="42" xfId="3" applyFont="1" applyBorder="1" applyProtection="1">
      <protection locked="0"/>
    </xf>
    <xf numFmtId="0" fontId="5" fillId="0" borderId="43" xfId="3" applyFont="1" applyBorder="1" applyProtection="1">
      <protection locked="0"/>
    </xf>
    <xf numFmtId="0" fontId="5" fillId="0" borderId="44" xfId="3" applyFont="1" applyBorder="1" applyProtection="1">
      <protection locked="0"/>
    </xf>
    <xf numFmtId="0" fontId="9" fillId="0" borderId="0" xfId="3" applyFont="1" applyBorder="1" applyAlignment="1"/>
    <xf numFmtId="0" fontId="5" fillId="0" borderId="0" xfId="3" applyFont="1" applyFill="1" applyBorder="1" applyAlignment="1">
      <alignment horizontal="left" indent="2"/>
    </xf>
    <xf numFmtId="0" fontId="5" fillId="0" borderId="0" xfId="3" applyFont="1" applyFill="1" applyBorder="1"/>
    <xf numFmtId="0" fontId="9" fillId="0" borderId="0" xfId="3" applyFont="1" applyFill="1" applyBorder="1" applyAlignment="1">
      <alignment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16" fillId="0" borderId="0" xfId="0" applyFont="1" applyFill="1"/>
    <xf numFmtId="0" fontId="16" fillId="0" borderId="0" xfId="0" applyFont="1"/>
    <xf numFmtId="0" fontId="5" fillId="0" borderId="0" xfId="3" applyFont="1" applyBorder="1"/>
    <xf numFmtId="44" fontId="18" fillId="0" borderId="0" xfId="5" applyNumberFormat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0" fontId="18" fillId="0" borderId="0" xfId="5" applyNumberFormat="1" applyAlignment="1">
      <alignment horizontal="center" vertical="center" wrapText="1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44" fontId="18" fillId="0" borderId="0" xfId="5" applyNumberFormat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8" fillId="0" borderId="0" xfId="5" applyAlignment="1">
      <alignment horizontal="center"/>
    </xf>
    <xf numFmtId="0" fontId="2" fillId="2" borderId="0" xfId="0" applyFont="1" applyFill="1" applyAlignment="1">
      <alignment horizontal="center"/>
    </xf>
    <xf numFmtId="164" fontId="2" fillId="0" borderId="0" xfId="2" applyNumberFormat="1" applyFont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44" fontId="2" fillId="0" borderId="0" xfId="2" applyFont="1" applyAlignment="1">
      <alignment horizontal="center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9" fillId="6" borderId="45" xfId="4" applyFont="1" applyFill="1" applyBorder="1" applyAlignment="1" applyProtection="1">
      <alignment horizontal="center" wrapText="1"/>
      <protection locked="0"/>
    </xf>
    <xf numFmtId="0" fontId="9" fillId="6" borderId="45" xfId="4" applyFont="1" applyFill="1" applyBorder="1" applyAlignment="1" applyProtection="1">
      <alignment horizontal="center"/>
      <protection locked="0"/>
    </xf>
    <xf numFmtId="0" fontId="17" fillId="6" borderId="0" xfId="4" applyFont="1" applyFill="1" applyAlignment="1" applyProtection="1">
      <alignment horizontal="center"/>
      <protection locked="0"/>
    </xf>
    <xf numFmtId="0" fontId="2" fillId="0" borderId="0" xfId="0" applyFont="1" applyAlignment="1">
      <alignment horizontal="left"/>
    </xf>
  </cellXfs>
  <cellStyles count="6">
    <cellStyle name="Hipervínculo" xfId="5" builtinId="8"/>
    <cellStyle name="Millares" xfId="1" builtinId="3"/>
    <cellStyle name="Moneda" xfId="2" builtinId="4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123825</xdr:rowOff>
    </xdr:from>
    <xdr:to>
      <xdr:col>2</xdr:col>
      <xdr:colOff>770537</xdr:colOff>
      <xdr:row>3</xdr:row>
      <xdr:rowOff>50665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15" t="15344" r="668" b="23274"/>
        <a:stretch/>
      </xdr:blipFill>
      <xdr:spPr>
        <a:xfrm>
          <a:off x="247650" y="123825"/>
          <a:ext cx="4675787" cy="498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workbookViewId="0">
      <selection sqref="A1:XFD1"/>
    </sheetView>
  </sheetViews>
  <sheetFormatPr baseColWidth="10" defaultRowHeight="15"/>
  <cols>
    <col min="1" max="1" width="45.5703125" style="1" customWidth="1"/>
    <col min="2" max="2" width="15.140625" style="1" bestFit="1" customWidth="1"/>
    <col min="3" max="3" width="24.28515625" style="1" customWidth="1"/>
    <col min="4" max="4" width="23" style="1" customWidth="1"/>
    <col min="5" max="5" width="13" style="1" customWidth="1"/>
    <col min="6" max="6" width="14.28515625" style="1" customWidth="1"/>
    <col min="7" max="7" width="11.42578125" style="1"/>
    <col min="8" max="8" width="22.85546875" style="1" customWidth="1"/>
    <col min="9" max="9" width="34.85546875" style="1" customWidth="1"/>
    <col min="10" max="10" width="19.5703125" style="1" customWidth="1"/>
    <col min="11" max="11" width="15.7109375" style="1" bestFit="1" customWidth="1"/>
    <col min="12" max="12" width="13.140625" style="1" bestFit="1" customWidth="1"/>
    <col min="13" max="13" width="12.28515625" style="1" bestFit="1" customWidth="1"/>
    <col min="14" max="14" width="11.42578125" style="1"/>
    <col min="15" max="15" width="44" style="1" bestFit="1" customWidth="1"/>
    <col min="16" max="16" width="33.140625" style="1" customWidth="1"/>
    <col min="17" max="17" width="15" style="1" bestFit="1" customWidth="1"/>
    <col min="18" max="18" width="15.7109375" style="1" bestFit="1" customWidth="1"/>
    <col min="19" max="19" width="13.140625" style="1" bestFit="1" customWidth="1"/>
    <col min="20" max="20" width="12.28515625" style="1" bestFit="1" customWidth="1"/>
    <col min="21" max="16384" width="11.42578125" style="1"/>
  </cols>
  <sheetData>
    <row r="1" spans="1:20" s="126" customFormat="1">
      <c r="A1" s="126" t="s">
        <v>114</v>
      </c>
    </row>
    <row r="2" spans="1:20">
      <c r="A2" s="119" t="s">
        <v>41</v>
      </c>
      <c r="B2" s="119"/>
      <c r="C2" s="119"/>
      <c r="D2" s="119" t="s">
        <v>42</v>
      </c>
      <c r="E2" s="119"/>
      <c r="F2" s="119"/>
      <c r="H2" s="119" t="s">
        <v>41</v>
      </c>
      <c r="I2" s="119"/>
      <c r="J2" s="119"/>
      <c r="K2" s="119" t="s">
        <v>42</v>
      </c>
      <c r="L2" s="119"/>
      <c r="M2" s="119"/>
      <c r="O2" s="119" t="s">
        <v>41</v>
      </c>
      <c r="P2" s="119"/>
      <c r="Q2" s="119"/>
      <c r="R2" s="119" t="s">
        <v>42</v>
      </c>
      <c r="S2" s="119"/>
      <c r="T2" s="119"/>
    </row>
    <row r="3" spans="1:20">
      <c r="A3" s="10" t="s">
        <v>40</v>
      </c>
      <c r="B3" s="2"/>
      <c r="C3" s="2"/>
      <c r="D3" s="2"/>
      <c r="E3" s="2"/>
      <c r="F3" s="2"/>
      <c r="H3" s="10" t="s">
        <v>40</v>
      </c>
      <c r="I3" s="2"/>
      <c r="J3" s="2"/>
      <c r="K3" s="2"/>
      <c r="L3" s="2"/>
      <c r="M3" s="2"/>
      <c r="O3" s="10" t="s">
        <v>40</v>
      </c>
      <c r="P3" s="2"/>
      <c r="Q3" s="2"/>
      <c r="R3" s="2"/>
      <c r="S3" s="2"/>
      <c r="T3" s="2"/>
    </row>
    <row r="4" spans="1:20">
      <c r="A4" s="3" t="s">
        <v>31</v>
      </c>
      <c r="B4" s="112" t="s">
        <v>32</v>
      </c>
      <c r="C4" s="112"/>
      <c r="D4" s="112"/>
      <c r="E4" s="112"/>
      <c r="F4" s="112"/>
      <c r="H4" s="3" t="s">
        <v>31</v>
      </c>
      <c r="I4" s="112" t="s">
        <v>32</v>
      </c>
      <c r="J4" s="112"/>
      <c r="K4" s="112"/>
      <c r="L4" s="112"/>
      <c r="M4" s="112"/>
      <c r="O4" s="3" t="s">
        <v>31</v>
      </c>
      <c r="P4" s="112" t="s">
        <v>32</v>
      </c>
      <c r="Q4" s="112"/>
      <c r="R4" s="112"/>
      <c r="S4" s="112"/>
      <c r="T4" s="112"/>
    </row>
    <row r="5" spans="1:20">
      <c r="A5" s="114" t="s">
        <v>43</v>
      </c>
      <c r="B5" s="112" t="s">
        <v>44</v>
      </c>
      <c r="C5" s="112"/>
      <c r="D5" s="112"/>
      <c r="E5" s="112"/>
      <c r="F5" s="112"/>
      <c r="H5" s="114" t="s">
        <v>43</v>
      </c>
      <c r="I5" s="112" t="s">
        <v>44</v>
      </c>
      <c r="J5" s="112"/>
      <c r="K5" s="112"/>
      <c r="L5" s="112"/>
      <c r="M5" s="112"/>
      <c r="O5" s="114" t="s">
        <v>43</v>
      </c>
      <c r="P5" s="112" t="s">
        <v>44</v>
      </c>
      <c r="Q5" s="112"/>
      <c r="R5" s="112"/>
      <c r="S5" s="112"/>
      <c r="T5" s="112"/>
    </row>
    <row r="6" spans="1:20">
      <c r="A6" s="114"/>
      <c r="B6" s="112" t="s">
        <v>46</v>
      </c>
      <c r="C6" s="112"/>
      <c r="D6" s="112"/>
      <c r="E6" s="112"/>
      <c r="F6" s="112"/>
      <c r="H6" s="114"/>
      <c r="I6" s="112" t="s">
        <v>46</v>
      </c>
      <c r="J6" s="112"/>
      <c r="K6" s="112"/>
      <c r="L6" s="112"/>
      <c r="M6" s="112"/>
      <c r="O6" s="114"/>
      <c r="P6" s="112" t="s">
        <v>45</v>
      </c>
      <c r="Q6" s="112"/>
      <c r="R6" s="112"/>
      <c r="S6" s="112"/>
      <c r="T6" s="112"/>
    </row>
    <row r="7" spans="1:20">
      <c r="A7" s="3" t="s">
        <v>30</v>
      </c>
      <c r="B7" s="112" t="s">
        <v>33</v>
      </c>
      <c r="C7" s="112"/>
      <c r="D7" s="112"/>
      <c r="E7" s="112"/>
      <c r="F7" s="112"/>
      <c r="H7" s="3" t="s">
        <v>30</v>
      </c>
      <c r="I7" s="112" t="s">
        <v>34</v>
      </c>
      <c r="J7" s="112"/>
      <c r="K7" s="112"/>
      <c r="L7" s="112"/>
      <c r="M7" s="112"/>
      <c r="O7" s="3" t="s">
        <v>30</v>
      </c>
      <c r="P7" s="112" t="s">
        <v>35</v>
      </c>
      <c r="Q7" s="112"/>
      <c r="R7" s="112"/>
      <c r="S7" s="112"/>
      <c r="T7" s="112"/>
    </row>
    <row r="8" spans="1:20" ht="29.25" customHeight="1">
      <c r="A8" s="120" t="s">
        <v>0</v>
      </c>
      <c r="B8" s="121">
        <v>48135878.119999997</v>
      </c>
      <c r="C8" s="115" t="s">
        <v>25</v>
      </c>
      <c r="D8" s="115"/>
      <c r="E8" s="112" t="s">
        <v>27</v>
      </c>
      <c r="F8" s="112"/>
      <c r="H8" s="120" t="s">
        <v>0</v>
      </c>
      <c r="I8" s="121">
        <v>18900000</v>
      </c>
      <c r="J8" s="117" t="s">
        <v>25</v>
      </c>
      <c r="K8" s="117"/>
      <c r="L8" s="112" t="s">
        <v>38</v>
      </c>
      <c r="M8" s="112"/>
      <c r="O8" s="120" t="s">
        <v>0</v>
      </c>
      <c r="P8" s="121">
        <v>7950999.8300000001</v>
      </c>
      <c r="Q8" s="117" t="s">
        <v>25</v>
      </c>
      <c r="R8" s="117"/>
      <c r="S8" s="112" t="s">
        <v>36</v>
      </c>
      <c r="T8" s="112"/>
    </row>
    <row r="9" spans="1:20" ht="29.25" customHeight="1">
      <c r="A9" s="120"/>
      <c r="B9" s="121"/>
      <c r="C9" s="115" t="s">
        <v>26</v>
      </c>
      <c r="D9" s="115"/>
      <c r="E9" s="112" t="s">
        <v>28</v>
      </c>
      <c r="F9" s="112"/>
      <c r="H9" s="120"/>
      <c r="I9" s="121"/>
      <c r="J9" s="117" t="s">
        <v>26</v>
      </c>
      <c r="K9" s="117"/>
      <c r="L9" s="112" t="s">
        <v>39</v>
      </c>
      <c r="M9" s="112"/>
      <c r="O9" s="120"/>
      <c r="P9" s="121"/>
      <c r="Q9" s="117" t="s">
        <v>26</v>
      </c>
      <c r="R9" s="117"/>
      <c r="S9" s="112" t="s">
        <v>37</v>
      </c>
      <c r="T9" s="112"/>
    </row>
    <row r="10" spans="1:20" ht="29.25" customHeight="1">
      <c r="A10" s="109" t="s">
        <v>111</v>
      </c>
      <c r="B10" s="113" t="str">
        <f>BANOBRAS!$I$16</f>
        <v>TIIE + 1.29%</v>
      </c>
      <c r="C10" s="115" t="s">
        <v>112</v>
      </c>
      <c r="D10" s="115"/>
      <c r="E10" s="116" t="s">
        <v>72</v>
      </c>
      <c r="F10" s="116"/>
      <c r="H10" s="109" t="s">
        <v>113</v>
      </c>
      <c r="I10" s="108" t="str">
        <f>BANOBRAS!I17</f>
        <v>TIIE + 1.19%</v>
      </c>
      <c r="J10" s="117" t="s">
        <v>112</v>
      </c>
      <c r="K10" s="117"/>
      <c r="L10" s="116" t="str">
        <f>BANOBRAS!K17</f>
        <v>Crecientes al 1.25% mensual</v>
      </c>
      <c r="M10" s="116"/>
      <c r="O10" s="109" t="s">
        <v>113</v>
      </c>
      <c r="P10" s="110">
        <f>BANOBRAS!I18</f>
        <v>0.1072</v>
      </c>
      <c r="Q10" s="117" t="s">
        <v>112</v>
      </c>
      <c r="R10" s="117"/>
      <c r="S10" s="116" t="str">
        <f>BANOBRAS!K18</f>
        <v>Específico</v>
      </c>
      <c r="T10" s="116"/>
    </row>
    <row r="11" spans="1:20">
      <c r="A11" s="3" t="s">
        <v>1</v>
      </c>
      <c r="B11" s="113"/>
      <c r="C11" s="118">
        <v>2091225.33</v>
      </c>
      <c r="D11" s="118"/>
      <c r="E11" s="118"/>
      <c r="F11" s="118"/>
      <c r="H11" s="3" t="s">
        <v>1</v>
      </c>
      <c r="I11" s="3"/>
      <c r="J11" s="118">
        <v>1747956.27</v>
      </c>
      <c r="K11" s="118"/>
      <c r="L11" s="118"/>
      <c r="M11" s="118"/>
      <c r="O11" s="3" t="s">
        <v>1</v>
      </c>
      <c r="P11" s="3"/>
      <c r="Q11" s="118">
        <v>3352258.06</v>
      </c>
      <c r="R11" s="118"/>
      <c r="S11" s="118"/>
      <c r="T11" s="118"/>
    </row>
    <row r="12" spans="1:20">
      <c r="A12" s="3" t="s">
        <v>2</v>
      </c>
      <c r="B12" s="3"/>
      <c r="C12" s="118">
        <v>40289704.420000002</v>
      </c>
      <c r="D12" s="118"/>
      <c r="E12" s="118"/>
      <c r="F12" s="118"/>
      <c r="H12" s="3" t="s">
        <v>2</v>
      </c>
      <c r="I12" s="3"/>
      <c r="J12" s="118">
        <v>12672610.119999999</v>
      </c>
      <c r="K12" s="118"/>
      <c r="L12" s="118"/>
      <c r="M12" s="118"/>
      <c r="O12" s="3" t="s">
        <v>2</v>
      </c>
      <c r="P12" s="3"/>
      <c r="Q12" s="118">
        <v>2948747.36</v>
      </c>
      <c r="R12" s="118"/>
      <c r="S12" s="118"/>
      <c r="T12" s="118"/>
    </row>
    <row r="13" spans="1:20">
      <c r="A13" s="119" t="s">
        <v>3</v>
      </c>
      <c r="B13" s="119"/>
      <c r="C13" s="119"/>
      <c r="D13" s="119"/>
      <c r="E13" s="119"/>
      <c r="F13" s="119"/>
      <c r="H13" s="119" t="s">
        <v>3</v>
      </c>
      <c r="I13" s="119"/>
      <c r="J13" s="119"/>
      <c r="K13" s="119"/>
      <c r="L13" s="119"/>
      <c r="M13" s="119"/>
      <c r="O13" s="119" t="s">
        <v>3</v>
      </c>
      <c r="P13" s="119"/>
      <c r="Q13" s="119"/>
      <c r="R13" s="119"/>
      <c r="S13" s="119"/>
      <c r="T13" s="119"/>
    </row>
    <row r="14" spans="1:20">
      <c r="A14" s="4" t="s">
        <v>4</v>
      </c>
      <c r="B14" s="5" t="s">
        <v>5</v>
      </c>
      <c r="C14" s="5" t="s">
        <v>6</v>
      </c>
      <c r="D14" s="5" t="s">
        <v>29</v>
      </c>
      <c r="E14" s="5" t="s">
        <v>7</v>
      </c>
      <c r="F14" s="5" t="s">
        <v>24</v>
      </c>
      <c r="H14" s="4" t="s">
        <v>4</v>
      </c>
      <c r="I14" s="5" t="s">
        <v>5</v>
      </c>
      <c r="J14" s="5" t="s">
        <v>6</v>
      </c>
      <c r="K14" s="5" t="s">
        <v>29</v>
      </c>
      <c r="L14" s="5" t="s">
        <v>7</v>
      </c>
      <c r="M14" s="5" t="s">
        <v>24</v>
      </c>
      <c r="O14" s="4" t="s">
        <v>4</v>
      </c>
      <c r="P14" s="5" t="s">
        <v>5</v>
      </c>
      <c r="Q14" s="5" t="s">
        <v>6</v>
      </c>
      <c r="R14" s="5" t="s">
        <v>29</v>
      </c>
      <c r="S14" s="5" t="s">
        <v>7</v>
      </c>
      <c r="T14" s="5" t="s">
        <v>24</v>
      </c>
    </row>
    <row r="15" spans="1:20">
      <c r="A15" s="3" t="s">
        <v>8</v>
      </c>
      <c r="B15" s="6"/>
      <c r="C15" s="6"/>
      <c r="D15" s="6"/>
      <c r="E15" s="6"/>
      <c r="F15" s="6"/>
      <c r="H15" s="3" t="s">
        <v>8</v>
      </c>
      <c r="I15" s="6"/>
      <c r="J15" s="6"/>
      <c r="K15" s="6"/>
      <c r="L15" s="6"/>
      <c r="M15" s="6"/>
      <c r="O15" s="3" t="s">
        <v>8</v>
      </c>
      <c r="P15" s="6"/>
      <c r="Q15" s="6"/>
      <c r="R15" s="6"/>
      <c r="S15" s="6"/>
      <c r="T15" s="6"/>
    </row>
    <row r="16" spans="1:20">
      <c r="A16" s="119" t="s">
        <v>9</v>
      </c>
      <c r="B16" s="119"/>
      <c r="C16" s="119"/>
      <c r="D16" s="119"/>
      <c r="E16" s="119"/>
      <c r="F16" s="119"/>
      <c r="H16" s="119" t="s">
        <v>9</v>
      </c>
      <c r="I16" s="119"/>
      <c r="J16" s="119"/>
      <c r="K16" s="119"/>
      <c r="L16" s="119"/>
      <c r="M16" s="119"/>
      <c r="O16" s="119" t="s">
        <v>9</v>
      </c>
      <c r="P16" s="119"/>
      <c r="Q16" s="119"/>
      <c r="R16" s="119"/>
      <c r="S16" s="119"/>
      <c r="T16" s="119"/>
    </row>
    <row r="17" spans="1:20">
      <c r="A17" s="4" t="s">
        <v>10</v>
      </c>
      <c r="B17" s="5" t="s">
        <v>5</v>
      </c>
      <c r="C17" s="5" t="s">
        <v>6</v>
      </c>
      <c r="D17" s="5" t="s">
        <v>29</v>
      </c>
      <c r="E17" s="5" t="s">
        <v>7</v>
      </c>
      <c r="F17" s="5" t="s">
        <v>24</v>
      </c>
      <c r="H17" s="4" t="s">
        <v>10</v>
      </c>
      <c r="I17" s="5" t="s">
        <v>5</v>
      </c>
      <c r="J17" s="5" t="s">
        <v>6</v>
      </c>
      <c r="K17" s="5" t="s">
        <v>29</v>
      </c>
      <c r="L17" s="5" t="s">
        <v>7</v>
      </c>
      <c r="M17" s="5" t="s">
        <v>24</v>
      </c>
      <c r="O17" s="4" t="s">
        <v>10</v>
      </c>
      <c r="P17" s="5" t="s">
        <v>5</v>
      </c>
      <c r="Q17" s="5" t="s">
        <v>6</v>
      </c>
      <c r="R17" s="5" t="s">
        <v>29</v>
      </c>
      <c r="S17" s="5" t="s">
        <v>7</v>
      </c>
      <c r="T17" s="5" t="s">
        <v>24</v>
      </c>
    </row>
    <row r="18" spans="1:20">
      <c r="A18" s="3" t="s">
        <v>11</v>
      </c>
      <c r="B18" s="6"/>
      <c r="C18" s="7">
        <v>300160.90999999997</v>
      </c>
      <c r="D18" s="8"/>
      <c r="E18" s="7">
        <v>859665.08</v>
      </c>
      <c r="F18" s="8"/>
      <c r="H18" s="3" t="s">
        <v>11</v>
      </c>
      <c r="I18" s="6"/>
      <c r="J18" s="7">
        <v>250890.3</v>
      </c>
      <c r="K18" s="8"/>
      <c r="L18" s="7">
        <v>289319.23</v>
      </c>
      <c r="M18" s="8"/>
      <c r="O18" s="3" t="s">
        <v>11</v>
      </c>
      <c r="P18" s="6"/>
      <c r="Q18" s="7">
        <v>218104.72</v>
      </c>
      <c r="R18" s="8"/>
      <c r="S18" s="7">
        <v>172619.54</v>
      </c>
      <c r="T18" s="8"/>
    </row>
    <row r="19" spans="1:20">
      <c r="A19" s="3" t="s">
        <v>12</v>
      </c>
      <c r="B19" s="6"/>
      <c r="C19" s="7">
        <v>152900.29</v>
      </c>
      <c r="D19" s="8"/>
      <c r="E19" s="7">
        <v>395863.14</v>
      </c>
      <c r="F19" s="8"/>
      <c r="H19" s="3" t="s">
        <v>12</v>
      </c>
      <c r="I19" s="6"/>
      <c r="J19" s="7">
        <v>127802.12</v>
      </c>
      <c r="K19" s="8"/>
      <c r="L19" s="7">
        <v>132195.21</v>
      </c>
      <c r="M19" s="8"/>
      <c r="O19" s="3" t="s">
        <v>12</v>
      </c>
      <c r="P19" s="6"/>
      <c r="Q19" s="7">
        <v>340006.39</v>
      </c>
      <c r="R19" s="8"/>
      <c r="S19" s="7">
        <v>50717.87</v>
      </c>
      <c r="T19" s="8"/>
    </row>
    <row r="20" spans="1:20">
      <c r="A20" s="3" t="s">
        <v>13</v>
      </c>
      <c r="B20" s="6"/>
      <c r="C20" s="7">
        <v>154811.54999999999</v>
      </c>
      <c r="D20" s="8"/>
      <c r="E20" s="7">
        <v>453653.71</v>
      </c>
      <c r="F20" s="8"/>
      <c r="H20" s="3" t="s">
        <v>13</v>
      </c>
      <c r="I20" s="6"/>
      <c r="J20" s="7">
        <v>129399.64</v>
      </c>
      <c r="K20" s="8"/>
      <c r="L20" s="7">
        <v>150721.96</v>
      </c>
      <c r="M20" s="8"/>
      <c r="O20" s="3" t="s">
        <v>13</v>
      </c>
      <c r="P20" s="6"/>
      <c r="Q20" s="7">
        <v>334290.75</v>
      </c>
      <c r="R20" s="8"/>
      <c r="S20" s="7">
        <v>56433.51</v>
      </c>
      <c r="T20" s="8"/>
    </row>
    <row r="21" spans="1:20">
      <c r="A21" s="3" t="s">
        <v>14</v>
      </c>
      <c r="B21" s="6"/>
      <c r="C21" s="8"/>
      <c r="D21" s="8"/>
      <c r="E21" s="8"/>
      <c r="F21" s="8"/>
      <c r="H21" s="3" t="s">
        <v>14</v>
      </c>
      <c r="I21" s="6"/>
      <c r="J21" s="8"/>
      <c r="K21" s="8"/>
      <c r="L21" s="8"/>
      <c r="M21" s="8"/>
      <c r="O21" s="3" t="s">
        <v>14</v>
      </c>
      <c r="P21" s="6"/>
      <c r="Q21" s="7">
        <v>344017.97</v>
      </c>
      <c r="R21" s="8"/>
      <c r="S21" s="7">
        <v>46706.29</v>
      </c>
      <c r="T21" s="8"/>
    </row>
    <row r="22" spans="1:20">
      <c r="A22" s="3" t="s">
        <v>15</v>
      </c>
      <c r="B22" s="6"/>
      <c r="C22" s="7">
        <v>315452.71000000002</v>
      </c>
      <c r="D22" s="8"/>
      <c r="E22" s="7">
        <v>902020.32</v>
      </c>
      <c r="F22" s="8"/>
      <c r="H22" s="3" t="s">
        <v>15</v>
      </c>
      <c r="I22" s="6"/>
      <c r="J22" s="7">
        <v>263671.99</v>
      </c>
      <c r="K22" s="8"/>
      <c r="L22" s="7">
        <v>297255.28000000003</v>
      </c>
      <c r="M22" s="8"/>
      <c r="O22" s="3" t="s">
        <v>15</v>
      </c>
      <c r="P22" s="6"/>
      <c r="Q22" s="7">
        <v>345480.63</v>
      </c>
      <c r="R22" s="8"/>
      <c r="S22" s="7">
        <v>45243.63</v>
      </c>
      <c r="T22" s="8"/>
    </row>
    <row r="23" spans="1:20">
      <c r="A23" s="3" t="s">
        <v>16</v>
      </c>
      <c r="B23" s="6"/>
      <c r="C23" s="7">
        <v>160689.85</v>
      </c>
      <c r="D23" s="8"/>
      <c r="E23" s="7">
        <v>442179.9</v>
      </c>
      <c r="F23" s="8"/>
      <c r="H23" s="3" t="s">
        <v>16</v>
      </c>
      <c r="I23" s="6"/>
      <c r="J23" s="7">
        <v>134313.04</v>
      </c>
      <c r="K23" s="8">
        <f>L237</f>
        <v>0</v>
      </c>
      <c r="L23" s="7">
        <v>144438.45000000001</v>
      </c>
      <c r="M23" s="8"/>
      <c r="O23" s="3" t="s">
        <v>16</v>
      </c>
      <c r="P23" s="6"/>
      <c r="Q23" s="7">
        <v>345756.44</v>
      </c>
      <c r="R23" s="8"/>
      <c r="S23" s="7">
        <v>44967.82</v>
      </c>
      <c r="T23" s="8"/>
    </row>
    <row r="24" spans="1:20">
      <c r="A24" s="3" t="s">
        <v>17</v>
      </c>
      <c r="B24" s="6"/>
      <c r="C24" s="7">
        <v>162698.47</v>
      </c>
      <c r="D24" s="8"/>
      <c r="E24" s="7">
        <v>454693.02</v>
      </c>
      <c r="F24" s="8"/>
      <c r="H24" s="3" t="s">
        <v>17</v>
      </c>
      <c r="I24" s="6"/>
      <c r="J24" s="7">
        <v>135991.95000000001</v>
      </c>
      <c r="K24" s="8"/>
      <c r="L24" s="7">
        <v>147635.35999999999</v>
      </c>
      <c r="M24" s="8"/>
      <c r="O24" s="3" t="s">
        <v>17</v>
      </c>
      <c r="P24" s="6"/>
      <c r="Q24" s="7">
        <v>352957.96</v>
      </c>
      <c r="R24" s="8"/>
      <c r="S24" s="7">
        <v>37766.300000000003</v>
      </c>
      <c r="T24" s="8"/>
    </row>
    <row r="25" spans="1:20">
      <c r="A25" s="3" t="s">
        <v>18</v>
      </c>
      <c r="B25" s="6"/>
      <c r="C25" s="7">
        <v>164732.20000000001</v>
      </c>
      <c r="D25" s="8"/>
      <c r="E25" s="7">
        <v>453532.15</v>
      </c>
      <c r="F25" s="8"/>
      <c r="H25" s="3" t="s">
        <v>18</v>
      </c>
      <c r="I25" s="6"/>
      <c r="J25" s="7">
        <v>137691.85</v>
      </c>
      <c r="K25" s="8"/>
      <c r="L25" s="7">
        <v>146354.82</v>
      </c>
      <c r="M25" s="8"/>
      <c r="O25" s="3" t="s">
        <v>18</v>
      </c>
      <c r="P25" s="6"/>
      <c r="Q25" s="7">
        <v>353611.59</v>
      </c>
      <c r="R25" s="8"/>
      <c r="S25" s="7">
        <v>37112.67</v>
      </c>
      <c r="T25" s="8"/>
    </row>
    <row r="26" spans="1:20">
      <c r="A26" s="3" t="s">
        <v>19</v>
      </c>
      <c r="B26" s="6"/>
      <c r="C26" s="7">
        <v>166791.35</v>
      </c>
      <c r="D26" s="8"/>
      <c r="E26" s="8">
        <v>465347.87</v>
      </c>
      <c r="F26" s="8"/>
      <c r="H26" s="3" t="s">
        <v>19</v>
      </c>
      <c r="I26" s="6"/>
      <c r="J26" s="7">
        <v>139413</v>
      </c>
      <c r="K26" s="8"/>
      <c r="L26" s="8">
        <v>147777.78</v>
      </c>
      <c r="M26" s="8"/>
      <c r="O26" s="3" t="s">
        <v>19</v>
      </c>
      <c r="P26" s="6"/>
      <c r="Q26" s="7">
        <v>356875.82</v>
      </c>
      <c r="R26" s="8"/>
      <c r="S26" s="7">
        <v>33848.44</v>
      </c>
      <c r="T26" s="8"/>
    </row>
    <row r="27" spans="1:20">
      <c r="A27" s="3" t="s">
        <v>20</v>
      </c>
      <c r="B27" s="6"/>
      <c r="C27" s="8"/>
      <c r="D27" s="8"/>
      <c r="E27" s="8"/>
      <c r="F27" s="8"/>
      <c r="H27" s="3" t="s">
        <v>20</v>
      </c>
      <c r="I27" s="6"/>
      <c r="J27" s="8"/>
      <c r="K27" s="8"/>
      <c r="L27" s="8"/>
      <c r="M27" s="8"/>
      <c r="O27" s="3" t="s">
        <v>20</v>
      </c>
      <c r="P27" s="6"/>
      <c r="Q27" s="8"/>
      <c r="R27" s="8"/>
      <c r="S27" s="8"/>
      <c r="T27" s="8"/>
    </row>
    <row r="28" spans="1:20">
      <c r="A28" s="3" t="s">
        <v>21</v>
      </c>
      <c r="B28" s="6"/>
      <c r="C28" s="8"/>
      <c r="D28" s="8"/>
      <c r="E28" s="8"/>
      <c r="F28" s="8"/>
      <c r="H28" s="3" t="s">
        <v>21</v>
      </c>
      <c r="I28" s="6"/>
      <c r="J28" s="8"/>
      <c r="K28" s="8"/>
      <c r="L28" s="8"/>
      <c r="M28" s="8"/>
      <c r="O28" s="3" t="s">
        <v>21</v>
      </c>
      <c r="P28" s="6"/>
      <c r="Q28" s="8"/>
      <c r="R28" s="8">
        <f>R27</f>
        <v>0</v>
      </c>
      <c r="S28" s="8"/>
      <c r="T28" s="8"/>
    </row>
    <row r="29" spans="1:20">
      <c r="A29" s="3" t="s">
        <v>22</v>
      </c>
      <c r="B29" s="6"/>
      <c r="C29" s="8"/>
      <c r="D29" s="8"/>
      <c r="E29" s="8"/>
      <c r="F29" s="8"/>
      <c r="H29" s="3" t="s">
        <v>22</v>
      </c>
      <c r="I29" s="6"/>
      <c r="J29" s="8"/>
      <c r="K29" s="8"/>
      <c r="L29" s="8"/>
      <c r="M29" s="8"/>
      <c r="O29" s="3" t="s">
        <v>22</v>
      </c>
      <c r="P29" s="6"/>
      <c r="Q29" s="8"/>
      <c r="R29" s="8"/>
      <c r="S29" s="8"/>
      <c r="T29" s="8"/>
    </row>
    <row r="30" spans="1:20">
      <c r="A30" s="3" t="s">
        <v>23</v>
      </c>
      <c r="B30" s="1">
        <f>SUM(B18:B29)</f>
        <v>0</v>
      </c>
      <c r="C30" s="9">
        <f t="shared" ref="C30:F30" si="0">SUM(C18:C29)</f>
        <v>1578237.33</v>
      </c>
      <c r="D30" s="9">
        <f t="shared" si="0"/>
        <v>0</v>
      </c>
      <c r="E30" s="9">
        <f t="shared" si="0"/>
        <v>4426955.1899999995</v>
      </c>
      <c r="F30" s="9">
        <f t="shared" si="0"/>
        <v>0</v>
      </c>
      <c r="H30" s="3" t="s">
        <v>23</v>
      </c>
      <c r="I30" s="1">
        <f>SUM(I18:I29)</f>
        <v>0</v>
      </c>
      <c r="J30" s="9">
        <f t="shared" ref="J30" si="1">SUM(J18:J29)</f>
        <v>1319173.8900000001</v>
      </c>
      <c r="K30" s="9">
        <f t="shared" ref="K30" si="2">SUM(K18:K29)</f>
        <v>0</v>
      </c>
      <c r="L30" s="9">
        <f t="shared" ref="L30" si="3">SUM(L18:L29)</f>
        <v>1455698.0899999999</v>
      </c>
      <c r="M30" s="9">
        <f t="shared" ref="M30" si="4">SUM(M18:M29)</f>
        <v>0</v>
      </c>
      <c r="O30" s="3" t="s">
        <v>23</v>
      </c>
      <c r="P30" s="1">
        <f>SUM(P18:P29)</f>
        <v>0</v>
      </c>
      <c r="Q30" s="9">
        <f t="shared" ref="Q30" si="5">SUM(Q18:Q29)</f>
        <v>2991102.2699999996</v>
      </c>
      <c r="R30" s="9">
        <f t="shared" ref="R30" si="6">SUM(R18:R29)</f>
        <v>0</v>
      </c>
      <c r="S30" s="9">
        <f t="shared" ref="S30" si="7">SUM(S18:S29)</f>
        <v>525416.06999999995</v>
      </c>
      <c r="T30" s="9">
        <f t="shared" ref="T30" si="8">SUM(T18:T29)</f>
        <v>0</v>
      </c>
    </row>
    <row r="32" spans="1:20">
      <c r="J32" s="111"/>
    </row>
    <row r="33" spans="10:10">
      <c r="J33" s="111"/>
    </row>
    <row r="35" spans="10:10">
      <c r="J35" s="111"/>
    </row>
  </sheetData>
  <mergeCells count="59">
    <mergeCell ref="A1:XFD1"/>
    <mergeCell ref="Q10:R10"/>
    <mergeCell ref="S10:T10"/>
    <mergeCell ref="R2:T2"/>
    <mergeCell ref="B7:F7"/>
    <mergeCell ref="B4:F4"/>
    <mergeCell ref="I4:M4"/>
    <mergeCell ref="I7:M7"/>
    <mergeCell ref="P4:T4"/>
    <mergeCell ref="P7:T7"/>
    <mergeCell ref="P5:T5"/>
    <mergeCell ref="P6:T6"/>
    <mergeCell ref="O5:O6"/>
    <mergeCell ref="E9:F9"/>
    <mergeCell ref="C8:D8"/>
    <mergeCell ref="C9:D9"/>
    <mergeCell ref="B5:F5"/>
    <mergeCell ref="O13:T13"/>
    <mergeCell ref="O16:T16"/>
    <mergeCell ref="A2:C2"/>
    <mergeCell ref="D2:F2"/>
    <mergeCell ref="H2:J2"/>
    <mergeCell ref="K2:M2"/>
    <mergeCell ref="O2:Q2"/>
    <mergeCell ref="H13:M13"/>
    <mergeCell ref="H16:M16"/>
    <mergeCell ref="O8:O9"/>
    <mergeCell ref="P8:P9"/>
    <mergeCell ref="Q8:R8"/>
    <mergeCell ref="S8:T8"/>
    <mergeCell ref="Q9:R9"/>
    <mergeCell ref="S9:T9"/>
    <mergeCell ref="Q11:T11"/>
    <mergeCell ref="Q12:T12"/>
    <mergeCell ref="A13:F13"/>
    <mergeCell ref="A16:F16"/>
    <mergeCell ref="H8:H9"/>
    <mergeCell ref="I8:I9"/>
    <mergeCell ref="J8:K8"/>
    <mergeCell ref="L8:M8"/>
    <mergeCell ref="J9:K9"/>
    <mergeCell ref="L9:M9"/>
    <mergeCell ref="J11:M11"/>
    <mergeCell ref="J12:M12"/>
    <mergeCell ref="B8:B9"/>
    <mergeCell ref="A8:A9"/>
    <mergeCell ref="C11:F11"/>
    <mergeCell ref="C12:F12"/>
    <mergeCell ref="E8:F8"/>
    <mergeCell ref="B6:F6"/>
    <mergeCell ref="B10:B11"/>
    <mergeCell ref="A5:A6"/>
    <mergeCell ref="H5:H6"/>
    <mergeCell ref="I5:M5"/>
    <mergeCell ref="I6:M6"/>
    <mergeCell ref="C10:D10"/>
    <mergeCell ref="E10:F10"/>
    <mergeCell ref="J10:K10"/>
    <mergeCell ref="L10:M10"/>
  </mergeCells>
  <hyperlinks>
    <hyperlink ref="B10:B11" location="BANOBRAS!I16" display="BANOBRAS!I16"/>
    <hyperlink ref="E10:F10" location="BANOBRAS!K16" display="Crecientes al 1.25% mensual"/>
    <hyperlink ref="I10" location="BANOBRAS!I17" display="BANOBRAS!I17"/>
    <hyperlink ref="P10" location="BANOBRAS!I18" display="BANOBRAS!I18"/>
    <hyperlink ref="L10:M10" location="BANOBRAS!K17" display="BANOBRAS!K17"/>
    <hyperlink ref="S10:T10" location="BANOBRAS!K18" display="BANOBRAS!K18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E7" workbookViewId="0">
      <selection activeCell="I17" sqref="I17"/>
    </sheetView>
  </sheetViews>
  <sheetFormatPr baseColWidth="10" defaultColWidth="11.42578125" defaultRowHeight="14.25"/>
  <cols>
    <col min="1" max="1" width="11.42578125" style="13"/>
    <col min="2" max="2" width="50.85546875" style="13" customWidth="1"/>
    <col min="3" max="3" width="20.85546875" style="13" bestFit="1" customWidth="1"/>
    <col min="4" max="10" width="16.85546875" style="13" customWidth="1"/>
    <col min="11" max="11" width="27.5703125" style="13" customWidth="1"/>
    <col min="12" max="14" width="24.140625" style="13" customWidth="1"/>
    <col min="15" max="15" width="21.5703125" style="13" customWidth="1"/>
    <col min="16" max="17" width="24.140625" style="13" customWidth="1"/>
    <col min="18" max="16384" width="11.42578125" style="13"/>
  </cols>
  <sheetData>
    <row r="1" spans="1:17" ht="15">
      <c r="A1" s="11"/>
      <c r="B1" s="11"/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6.25">
      <c r="A2" s="11"/>
      <c r="B2" s="11"/>
      <c r="C2" s="14"/>
      <c r="D2" s="15" t="s">
        <v>47</v>
      </c>
      <c r="E2" s="15"/>
      <c r="F2" s="14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1:17" ht="15">
      <c r="B5" s="18" t="s">
        <v>48</v>
      </c>
      <c r="C5" s="19"/>
      <c r="D5" s="19"/>
      <c r="E5" s="19"/>
      <c r="F5" s="19"/>
      <c r="G5" s="19"/>
      <c r="H5" s="20"/>
      <c r="I5" s="20"/>
      <c r="J5" s="20"/>
      <c r="K5" s="20"/>
      <c r="L5" s="20"/>
      <c r="M5" s="20"/>
    </row>
    <row r="6" spans="1:17" ht="15">
      <c r="B6" s="21" t="s">
        <v>47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7" ht="15">
      <c r="B7" s="22" t="s">
        <v>49</v>
      </c>
      <c r="C7" s="23"/>
      <c r="D7" s="23"/>
      <c r="E7" s="20"/>
      <c r="F7" s="20"/>
      <c r="G7" s="20"/>
      <c r="H7" s="20"/>
      <c r="I7" s="20"/>
      <c r="J7" s="20"/>
      <c r="K7" s="20"/>
      <c r="L7" s="20"/>
      <c r="M7" s="20"/>
    </row>
    <row r="8" spans="1:17" ht="17.25" thickBot="1">
      <c r="B8" s="24" t="s">
        <v>50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7" s="25" customFormat="1" ht="45.75" thickBot="1">
      <c r="B9" s="26" t="s">
        <v>4</v>
      </c>
      <c r="C9" s="27" t="s">
        <v>51</v>
      </c>
      <c r="D9" s="28" t="s">
        <v>52</v>
      </c>
      <c r="E9" s="28" t="s">
        <v>53</v>
      </c>
      <c r="F9" s="28" t="s">
        <v>54</v>
      </c>
      <c r="G9" s="28" t="s">
        <v>55</v>
      </c>
      <c r="H9" s="28" t="s">
        <v>56</v>
      </c>
      <c r="I9" s="28" t="s">
        <v>57</v>
      </c>
      <c r="J9" s="28" t="s">
        <v>58</v>
      </c>
      <c r="K9" s="28" t="s">
        <v>59</v>
      </c>
      <c r="L9" s="28" t="s">
        <v>60</v>
      </c>
      <c r="M9" s="28" t="s">
        <v>61</v>
      </c>
      <c r="N9" s="28" t="s">
        <v>62</v>
      </c>
      <c r="O9" s="28" t="s">
        <v>63</v>
      </c>
      <c r="P9" s="28" t="s">
        <v>64</v>
      </c>
      <c r="Q9" s="29" t="s">
        <v>65</v>
      </c>
    </row>
    <row r="10" spans="1:17">
      <c r="B10" s="30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</row>
    <row r="11" spans="1:17" ht="15">
      <c r="B11" s="34" t="s">
        <v>66</v>
      </c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</row>
    <row r="12" spans="1:17">
      <c r="B12" s="38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7" s="42" customFormat="1" ht="15">
      <c r="B13" s="43" t="s">
        <v>67</v>
      </c>
      <c r="C13" s="44">
        <f>C16+C17+C18</f>
        <v>60462352.890000001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6"/>
    </row>
    <row r="14" spans="1:17" ht="6" customHeight="1"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1:17" ht="15">
      <c r="B15" s="47" t="s">
        <v>68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s="48" customFormat="1" ht="42.75">
      <c r="B16" s="49" t="s">
        <v>69</v>
      </c>
      <c r="C16" s="50">
        <v>41616310.109999999</v>
      </c>
      <c r="D16" s="51">
        <v>0</v>
      </c>
      <c r="E16" s="52">
        <v>42965</v>
      </c>
      <c r="F16" s="53">
        <v>117</v>
      </c>
      <c r="G16" s="54">
        <v>0</v>
      </c>
      <c r="H16" s="54">
        <v>0</v>
      </c>
      <c r="I16" s="55" t="s">
        <v>70</v>
      </c>
      <c r="J16" s="54" t="s">
        <v>71</v>
      </c>
      <c r="K16" s="54" t="s">
        <v>72</v>
      </c>
      <c r="L16" s="56">
        <v>0.26829999999999998</v>
      </c>
      <c r="M16" s="54" t="s">
        <v>73</v>
      </c>
      <c r="N16" s="54" t="s">
        <v>74</v>
      </c>
      <c r="O16" s="53" t="s">
        <v>75</v>
      </c>
      <c r="P16" s="53" t="s">
        <v>76</v>
      </c>
      <c r="Q16" s="57" t="s">
        <v>77</v>
      </c>
    </row>
    <row r="17" spans="2:17" s="48" customFormat="1" ht="42.75">
      <c r="B17" s="58" t="s">
        <v>78</v>
      </c>
      <c r="C17" s="50">
        <v>13781457.189999999</v>
      </c>
      <c r="D17" s="59">
        <v>0</v>
      </c>
      <c r="E17" s="52">
        <v>43404</v>
      </c>
      <c r="F17" s="53">
        <v>67</v>
      </c>
      <c r="G17" s="60">
        <v>0</v>
      </c>
      <c r="H17" s="60">
        <v>0</v>
      </c>
      <c r="I17" s="55" t="s">
        <v>79</v>
      </c>
      <c r="J17" s="54" t="s">
        <v>71</v>
      </c>
      <c r="K17" s="54" t="s">
        <v>72</v>
      </c>
      <c r="L17" s="61">
        <v>8.1699999999999995E-2</v>
      </c>
      <c r="M17" s="54" t="s">
        <v>73</v>
      </c>
      <c r="N17" s="60" t="s">
        <v>74</v>
      </c>
      <c r="O17" s="53" t="s">
        <v>80</v>
      </c>
      <c r="P17" s="53" t="s">
        <v>76</v>
      </c>
      <c r="Q17" s="57" t="s">
        <v>77</v>
      </c>
    </row>
    <row r="18" spans="2:17" s="48" customFormat="1" ht="57">
      <c r="B18" s="58" t="s">
        <v>81</v>
      </c>
      <c r="C18" s="50">
        <v>5064585.59</v>
      </c>
      <c r="D18" s="59">
        <v>0</v>
      </c>
      <c r="E18" s="52">
        <v>44299</v>
      </c>
      <c r="F18" s="53">
        <v>14</v>
      </c>
      <c r="G18" s="60">
        <v>0</v>
      </c>
      <c r="H18" s="60">
        <v>0</v>
      </c>
      <c r="I18" s="61">
        <v>0.1072</v>
      </c>
      <c r="J18" s="54" t="s">
        <v>71</v>
      </c>
      <c r="K18" s="60" t="s">
        <v>82</v>
      </c>
      <c r="L18" s="62">
        <v>0.25</v>
      </c>
      <c r="M18" s="60" t="s">
        <v>83</v>
      </c>
      <c r="N18" s="60" t="s">
        <v>74</v>
      </c>
      <c r="O18" s="53" t="s">
        <v>84</v>
      </c>
      <c r="P18" s="53" t="s">
        <v>85</v>
      </c>
      <c r="Q18" s="57" t="s">
        <v>77</v>
      </c>
    </row>
    <row r="19" spans="2:17">
      <c r="B19" s="63" t="s">
        <v>86</v>
      </c>
      <c r="C19" s="64"/>
      <c r="D19" s="65"/>
      <c r="E19" s="65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7"/>
    </row>
    <row r="20" spans="2:17">
      <c r="B20" s="68" t="s">
        <v>87</v>
      </c>
      <c r="C20" s="69"/>
      <c r="D20" s="70"/>
      <c r="E20" s="7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</row>
    <row r="21" spans="2:17" ht="17.25">
      <c r="B21" s="47" t="s">
        <v>88</v>
      </c>
      <c r="C21" s="69"/>
      <c r="D21" s="70"/>
      <c r="E21" s="7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1"/>
    </row>
    <row r="22" spans="2:17">
      <c r="B22" s="71" t="s">
        <v>89</v>
      </c>
      <c r="C22" s="72"/>
      <c r="D22" s="73"/>
      <c r="E22" s="73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5"/>
    </row>
    <row r="23" spans="2:17">
      <c r="B23" s="63" t="s">
        <v>90</v>
      </c>
      <c r="C23" s="64"/>
      <c r="D23" s="65"/>
      <c r="E23" s="65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7"/>
    </row>
    <row r="24" spans="2:17">
      <c r="B24" s="63" t="s">
        <v>86</v>
      </c>
      <c r="C24" s="64"/>
      <c r="D24" s="65"/>
      <c r="E24" s="65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</row>
    <row r="25" spans="2:17">
      <c r="B25" s="68" t="s">
        <v>87</v>
      </c>
      <c r="C25" s="69"/>
      <c r="D25" s="70"/>
      <c r="E25" s="7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2:17" ht="15">
      <c r="B26" s="76" t="s">
        <v>91</v>
      </c>
      <c r="C26" s="69"/>
      <c r="D26" s="70"/>
      <c r="E26" s="7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1"/>
    </row>
    <row r="27" spans="2:17">
      <c r="B27" s="77" t="s">
        <v>89</v>
      </c>
      <c r="C27" s="78"/>
      <c r="D27" s="79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1"/>
    </row>
    <row r="28" spans="2:17">
      <c r="B28" s="82" t="s">
        <v>90</v>
      </c>
      <c r="C28" s="83"/>
      <c r="D28" s="84"/>
      <c r="E28" s="84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2:17">
      <c r="B29" s="63" t="s">
        <v>86</v>
      </c>
      <c r="C29" s="83"/>
      <c r="D29" s="84"/>
      <c r="E29" s="84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6"/>
    </row>
    <row r="30" spans="2:17">
      <c r="B30" s="68" t="s">
        <v>87</v>
      </c>
      <c r="C30" s="69"/>
      <c r="D30" s="70"/>
      <c r="E30" s="7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</row>
    <row r="31" spans="2:17" ht="15">
      <c r="B31" s="47" t="s">
        <v>92</v>
      </c>
      <c r="C31" s="69"/>
      <c r="D31" s="70"/>
      <c r="E31" s="7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</row>
    <row r="32" spans="2:17">
      <c r="B32" s="77" t="s">
        <v>93</v>
      </c>
      <c r="C32" s="78"/>
      <c r="D32" s="79"/>
      <c r="E32" s="79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2:17">
      <c r="B33" s="82" t="s">
        <v>94</v>
      </c>
      <c r="C33" s="83"/>
      <c r="D33" s="84"/>
      <c r="E33" s="84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6"/>
    </row>
    <row r="34" spans="2:17">
      <c r="B34" s="82" t="s">
        <v>95</v>
      </c>
      <c r="C34" s="78"/>
      <c r="D34" s="79"/>
      <c r="E34" s="79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1"/>
    </row>
    <row r="35" spans="2:17">
      <c r="B35" s="68" t="s">
        <v>96</v>
      </c>
      <c r="C35" s="69"/>
      <c r="D35" s="70"/>
      <c r="E35" s="7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</row>
    <row r="36" spans="2:17" ht="15.75" thickBot="1">
      <c r="B36" s="87" t="s">
        <v>97</v>
      </c>
      <c r="C36" s="88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37"/>
    </row>
    <row r="37" spans="2:17" ht="24.75" customHeight="1">
      <c r="B37" s="90" t="s">
        <v>98</v>
      </c>
      <c r="C37" s="91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2:17" ht="18" customHeight="1">
      <c r="B38" s="47" t="s">
        <v>68</v>
      </c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1"/>
    </row>
    <row r="39" spans="2:17">
      <c r="B39" s="71" t="s">
        <v>89</v>
      </c>
      <c r="C39" s="9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5"/>
    </row>
    <row r="40" spans="2:17">
      <c r="B40" s="63" t="s">
        <v>90</v>
      </c>
      <c r="C40" s="95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7"/>
    </row>
    <row r="41" spans="2:17">
      <c r="B41" s="63" t="s">
        <v>86</v>
      </c>
      <c r="C41" s="95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7"/>
    </row>
    <row r="42" spans="2:17">
      <c r="B42" s="68" t="s">
        <v>87</v>
      </c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1"/>
    </row>
    <row r="43" spans="2:17" ht="15">
      <c r="B43" s="76" t="s">
        <v>91</v>
      </c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1"/>
    </row>
    <row r="44" spans="2:17">
      <c r="B44" s="71" t="s">
        <v>89</v>
      </c>
      <c r="C44" s="9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5"/>
    </row>
    <row r="45" spans="2:17">
      <c r="B45" s="63" t="s">
        <v>90</v>
      </c>
      <c r="C45" s="9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7"/>
    </row>
    <row r="46" spans="2:17">
      <c r="B46" s="63" t="s">
        <v>86</v>
      </c>
      <c r="C46" s="95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7"/>
    </row>
    <row r="47" spans="2:17" ht="15" thickBot="1">
      <c r="B47" s="96" t="s">
        <v>87</v>
      </c>
      <c r="C47" s="97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9"/>
    </row>
    <row r="48" spans="2:17" ht="15">
      <c r="B48" s="100" t="s">
        <v>99</v>
      </c>
    </row>
    <row r="49" spans="2:17">
      <c r="B49" s="101" t="s">
        <v>100</v>
      </c>
    </row>
    <row r="50" spans="2:17">
      <c r="B50" s="101" t="s">
        <v>101</v>
      </c>
    </row>
    <row r="51" spans="2:17">
      <c r="B51" s="101" t="s">
        <v>102</v>
      </c>
    </row>
    <row r="52" spans="2:17">
      <c r="B52" s="101" t="s">
        <v>103</v>
      </c>
      <c r="C52" s="25"/>
      <c r="D52" s="25"/>
      <c r="E52" s="25"/>
      <c r="F52" s="25"/>
      <c r="G52" s="25"/>
      <c r="H52" s="25"/>
      <c r="I52" s="25"/>
      <c r="J52" s="25"/>
    </row>
    <row r="53" spans="2:17">
      <c r="B53" s="101" t="s">
        <v>104</v>
      </c>
      <c r="C53" s="102"/>
      <c r="D53" s="102"/>
      <c r="E53" s="102"/>
      <c r="F53" s="102"/>
      <c r="G53" s="102"/>
      <c r="H53" s="102"/>
      <c r="I53" s="25"/>
      <c r="J53" s="25"/>
    </row>
    <row r="54" spans="2:17">
      <c r="B54" s="101" t="s">
        <v>105</v>
      </c>
      <c r="C54" s="102"/>
      <c r="D54" s="102"/>
      <c r="E54" s="102"/>
      <c r="F54" s="102"/>
      <c r="G54" s="102"/>
      <c r="H54" s="102"/>
      <c r="I54" s="25"/>
      <c r="J54" s="25"/>
    </row>
    <row r="55" spans="2:17">
      <c r="B55" s="101" t="s">
        <v>106</v>
      </c>
      <c r="C55" s="102"/>
      <c r="D55" s="102"/>
      <c r="E55" s="102"/>
      <c r="F55" s="102"/>
      <c r="G55" s="102"/>
      <c r="H55" s="102"/>
      <c r="I55" s="25"/>
      <c r="J55" s="25"/>
    </row>
    <row r="56" spans="2:17">
      <c r="B56" s="101" t="s">
        <v>107</v>
      </c>
      <c r="C56" s="102"/>
      <c r="D56" s="102"/>
      <c r="E56" s="102"/>
      <c r="F56" s="102"/>
      <c r="G56" s="102"/>
      <c r="H56" s="102"/>
      <c r="I56" s="25"/>
      <c r="J56" s="25"/>
    </row>
    <row r="57" spans="2:17" ht="15" customHeight="1">
      <c r="B57" s="122" t="s">
        <v>108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</row>
    <row r="58" spans="2:17" ht="15">
      <c r="B58" s="103"/>
      <c r="C58" s="103"/>
      <c r="D58" s="103"/>
      <c r="E58" s="103"/>
      <c r="F58" s="103"/>
      <c r="G58" s="103"/>
      <c r="H58" s="103"/>
      <c r="I58" s="103"/>
      <c r="J58" s="103"/>
      <c r="K58" s="104"/>
      <c r="L58" s="105"/>
      <c r="M58" s="105"/>
      <c r="N58" s="106"/>
      <c r="O58" s="106"/>
      <c r="P58" s="106"/>
      <c r="Q58" s="106"/>
    </row>
    <row r="59" spans="2:17" ht="15">
      <c r="B59" s="103"/>
      <c r="C59" s="103"/>
      <c r="D59" s="103"/>
      <c r="E59" s="103"/>
      <c r="F59" s="103"/>
      <c r="G59" s="103"/>
      <c r="H59" s="103"/>
      <c r="I59" s="103"/>
      <c r="J59" s="103"/>
      <c r="K59" s="104"/>
      <c r="L59" s="105"/>
      <c r="M59" s="105"/>
      <c r="N59" s="106"/>
      <c r="O59" s="106"/>
      <c r="P59" s="106"/>
      <c r="Q59" s="106"/>
    </row>
    <row r="60" spans="2:17" ht="15">
      <c r="B60" s="100"/>
      <c r="C60" s="107"/>
      <c r="D60" s="107"/>
      <c r="E60" s="107"/>
      <c r="F60" s="107"/>
      <c r="G60" s="107"/>
      <c r="H60" s="107"/>
      <c r="I60" s="107"/>
      <c r="J60" s="107"/>
      <c r="K60" s="107"/>
      <c r="L60" s="106"/>
      <c r="M60" s="106"/>
      <c r="N60" s="106"/>
      <c r="O60" s="106"/>
      <c r="P60" s="106"/>
      <c r="Q60" s="106"/>
    </row>
    <row r="61" spans="2:17" ht="1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1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1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37.5" customHeight="1">
      <c r="B64" s="123" t="s">
        <v>109</v>
      </c>
      <c r="C64" s="12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15">
      <c r="B65" s="125" t="s">
        <v>110</v>
      </c>
      <c r="C65" s="12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1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1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93" customHeight="1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1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1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4" spans="2:17" ht="78.75" customHeight="1"/>
  </sheetData>
  <mergeCells count="3">
    <mergeCell ref="B57:Q57"/>
    <mergeCell ref="B64:C64"/>
    <mergeCell ref="B65:C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DEUDA PÚBLICA</vt:lpstr>
      <vt:lpstr>BANOBRAS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Angel Sevilla</dc:creator>
  <cp:lastModifiedBy>Luis Angel Sevilla</cp:lastModifiedBy>
  <dcterms:created xsi:type="dcterms:W3CDTF">2023-10-12T00:14:50Z</dcterms:created>
  <dcterms:modified xsi:type="dcterms:W3CDTF">2023-10-17T00:23:21Z</dcterms:modified>
</cp:coreProperties>
</file>